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ork\Documents\"/>
    </mc:Choice>
  </mc:AlternateContent>
  <bookViews>
    <workbookView xWindow="0" yWindow="0" windowWidth="17256" windowHeight="5400"/>
  </bookViews>
  <sheets>
    <sheet name="Аркуш1" sheetId="1" r:id="rId1"/>
    <sheet name="Аркуш2" sheetId="2" r:id="rId2"/>
    <sheet name="Аркуш3" sheetId="3" r:id="rId3"/>
    <sheet name="Аркуш4" sheetId="4" r:id="rId4"/>
    <sheet name="Аркуш6" sheetId="6" r:id="rId5"/>
  </sheets>
  <definedNames>
    <definedName name="_xlnm._FilterDatabase" localSheetId="1" hidden="1">Аркуш2!$A$1:$L$12</definedName>
    <definedName name="_xlnm._FilterDatabase" localSheetId="2" hidden="1">Аркуш3!$A$1:$L$12</definedName>
    <definedName name="_xlnm._FilterDatabase" localSheetId="3" hidden="1">Аркуш4!$A$1:$L$12</definedName>
    <definedName name="_xlnm._FilterDatabase" localSheetId="4" hidden="1">Аркуш6!$A$1:$L$12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6" l="1"/>
  <c r="L7" i="6" s="1"/>
  <c r="J7" i="6"/>
  <c r="I7" i="6"/>
  <c r="J8" i="6"/>
  <c r="K8" i="6" s="1"/>
  <c r="L8" i="6" s="1"/>
  <c r="I8" i="6"/>
  <c r="K12" i="6"/>
  <c r="L12" i="6" s="1"/>
  <c r="J12" i="6"/>
  <c r="I12" i="6"/>
  <c r="J9" i="6"/>
  <c r="K9" i="6" s="1"/>
  <c r="L9" i="6" s="1"/>
  <c r="I9" i="6"/>
  <c r="K3" i="6"/>
  <c r="L3" i="6" s="1"/>
  <c r="J3" i="6"/>
  <c r="I3" i="6"/>
  <c r="J5" i="6"/>
  <c r="K5" i="6" s="1"/>
  <c r="L5" i="6" s="1"/>
  <c r="I5" i="6"/>
  <c r="K11" i="6"/>
  <c r="L11" i="6" s="1"/>
  <c r="J11" i="6"/>
  <c r="I11" i="6"/>
  <c r="J10" i="6"/>
  <c r="K10" i="6" s="1"/>
  <c r="L10" i="6" s="1"/>
  <c r="I10" i="6"/>
  <c r="K6" i="6"/>
  <c r="L6" i="6" s="1"/>
  <c r="J6" i="6"/>
  <c r="I6" i="6"/>
  <c r="J4" i="6"/>
  <c r="K4" i="6" s="1"/>
  <c r="L4" i="6" s="1"/>
  <c r="I4" i="6"/>
  <c r="J12" i="4"/>
  <c r="K12" i="4" s="1"/>
  <c r="L12" i="4" s="1"/>
  <c r="I12" i="4"/>
  <c r="J11" i="4"/>
  <c r="K11" i="4" s="1"/>
  <c r="L11" i="4" s="1"/>
  <c r="I11" i="4"/>
  <c r="K10" i="4"/>
  <c r="L10" i="4" s="1"/>
  <c r="J10" i="4"/>
  <c r="I10" i="4"/>
  <c r="J9" i="4"/>
  <c r="K9" i="4" s="1"/>
  <c r="L9" i="4" s="1"/>
  <c r="I9" i="4"/>
  <c r="J8" i="4"/>
  <c r="K8" i="4" s="1"/>
  <c r="L8" i="4" s="1"/>
  <c r="I8" i="4"/>
  <c r="J7" i="4"/>
  <c r="K7" i="4" s="1"/>
  <c r="L7" i="4" s="1"/>
  <c r="I7" i="4"/>
  <c r="K6" i="4"/>
  <c r="L6" i="4" s="1"/>
  <c r="J6" i="4"/>
  <c r="I6" i="4"/>
  <c r="J5" i="4"/>
  <c r="K5" i="4" s="1"/>
  <c r="L5" i="4" s="1"/>
  <c r="I5" i="4"/>
  <c r="J4" i="4"/>
  <c r="K4" i="4" s="1"/>
  <c r="L4" i="4" s="1"/>
  <c r="I4" i="4"/>
  <c r="J3" i="4"/>
  <c r="K3" i="4" s="1"/>
  <c r="L3" i="4" s="1"/>
  <c r="I3" i="4"/>
  <c r="J12" i="3"/>
  <c r="K12" i="3" s="1"/>
  <c r="L12" i="3" s="1"/>
  <c r="I12" i="3"/>
  <c r="K11" i="3"/>
  <c r="L11" i="3" s="1"/>
  <c r="J11" i="3"/>
  <c r="I11" i="3"/>
  <c r="J10" i="3"/>
  <c r="K10" i="3" s="1"/>
  <c r="L10" i="3" s="1"/>
  <c r="I10" i="3"/>
  <c r="K9" i="3"/>
  <c r="L9" i="3" s="1"/>
  <c r="J9" i="3"/>
  <c r="I9" i="3"/>
  <c r="J8" i="3"/>
  <c r="K8" i="3" s="1"/>
  <c r="L8" i="3" s="1"/>
  <c r="I8" i="3"/>
  <c r="K7" i="3"/>
  <c r="L7" i="3" s="1"/>
  <c r="J7" i="3"/>
  <c r="I7" i="3"/>
  <c r="J6" i="3"/>
  <c r="K6" i="3" s="1"/>
  <c r="L6" i="3" s="1"/>
  <c r="I6" i="3"/>
  <c r="K5" i="3"/>
  <c r="L5" i="3" s="1"/>
  <c r="J5" i="3"/>
  <c r="I5" i="3"/>
  <c r="J4" i="3"/>
  <c r="K4" i="3" s="1"/>
  <c r="L4" i="3" s="1"/>
  <c r="I4" i="3"/>
  <c r="K3" i="3"/>
  <c r="L3" i="3" s="1"/>
  <c r="J3" i="3"/>
  <c r="I3" i="3"/>
  <c r="J12" i="2"/>
  <c r="K12" i="2" s="1"/>
  <c r="L12" i="2" s="1"/>
  <c r="I12" i="2"/>
  <c r="J11" i="2"/>
  <c r="K11" i="2" s="1"/>
  <c r="L11" i="2" s="1"/>
  <c r="I11" i="2"/>
  <c r="J10" i="2"/>
  <c r="K10" i="2" s="1"/>
  <c r="L10" i="2" s="1"/>
  <c r="I10" i="2"/>
  <c r="J9" i="2"/>
  <c r="K9" i="2" s="1"/>
  <c r="L9" i="2" s="1"/>
  <c r="I9" i="2"/>
  <c r="J8" i="2"/>
  <c r="K8" i="2" s="1"/>
  <c r="L8" i="2" s="1"/>
  <c r="I8" i="2"/>
  <c r="J7" i="2"/>
  <c r="K7" i="2" s="1"/>
  <c r="L7" i="2" s="1"/>
  <c r="I7" i="2"/>
  <c r="J6" i="2"/>
  <c r="K6" i="2" s="1"/>
  <c r="L6" i="2" s="1"/>
  <c r="I6" i="2"/>
  <c r="J5" i="2"/>
  <c r="K5" i="2" s="1"/>
  <c r="L5" i="2" s="1"/>
  <c r="I5" i="2"/>
  <c r="J4" i="2"/>
  <c r="K4" i="2" s="1"/>
  <c r="L4" i="2" s="1"/>
  <c r="I4" i="2"/>
  <c r="J3" i="2"/>
  <c r="K3" i="2" s="1"/>
  <c r="L3" i="2" s="1"/>
  <c r="I3" i="2"/>
  <c r="L4" i="1"/>
  <c r="L5" i="1"/>
  <c r="L6" i="1"/>
  <c r="L7" i="1"/>
  <c r="L8" i="1"/>
  <c r="L9" i="1"/>
  <c r="L10" i="1"/>
  <c r="L11" i="1"/>
  <c r="L12" i="1"/>
  <c r="L3" i="1"/>
  <c r="K4" i="1"/>
  <c r="K5" i="1"/>
  <c r="K6" i="1"/>
  <c r="K7" i="1"/>
  <c r="K9" i="1"/>
  <c r="K11" i="1"/>
  <c r="K12" i="1"/>
  <c r="J4" i="1"/>
  <c r="J5" i="1"/>
  <c r="J6" i="1"/>
  <c r="J7" i="1"/>
  <c r="J8" i="1"/>
  <c r="K8" i="1" s="1"/>
  <c r="J9" i="1"/>
  <c r="J10" i="1"/>
  <c r="K10" i="1" s="1"/>
  <c r="J11" i="1"/>
  <c r="J12" i="1"/>
  <c r="J3" i="1"/>
  <c r="K3" i="1" s="1"/>
  <c r="I4" i="1"/>
  <c r="I5" i="1"/>
  <c r="I6" i="1"/>
  <c r="I7" i="1"/>
  <c r="I8" i="1"/>
  <c r="I9" i="1"/>
  <c r="I10" i="1"/>
  <c r="I11" i="1"/>
  <c r="I12" i="1"/>
  <c r="I3" i="1"/>
</calcChain>
</file>

<file path=xl/sharedStrings.xml><?xml version="1.0" encoding="utf-8"?>
<sst xmlns="http://schemas.openxmlformats.org/spreadsheetml/2006/main" count="190" uniqueCount="36">
  <si>
    <t>Студенти</t>
  </si>
  <si>
    <t xml:space="preserve">Група 1 курсу </t>
  </si>
  <si>
    <t>Дисципліни</t>
  </si>
  <si>
    <t>Інформатика</t>
  </si>
  <si>
    <t>Вища математика</t>
  </si>
  <si>
    <t>Макроекономіка</t>
  </si>
  <si>
    <t>Економічна теорія</t>
  </si>
  <si>
    <t>Основи здоров'я</t>
  </si>
  <si>
    <t>Сума</t>
  </si>
  <si>
    <t>Середній бал</t>
  </si>
  <si>
    <t>Стипендія</t>
  </si>
  <si>
    <t>Грошовий еквавілент</t>
  </si>
  <si>
    <t>Сорока</t>
  </si>
  <si>
    <t>Денякова</t>
  </si>
  <si>
    <t>Клочкова</t>
  </si>
  <si>
    <t>Кравченко</t>
  </si>
  <si>
    <t>Ковальчук</t>
  </si>
  <si>
    <t>Туцька</t>
  </si>
  <si>
    <t>Кравчук</t>
  </si>
  <si>
    <t>Шевченко</t>
  </si>
  <si>
    <t>Колодій</t>
  </si>
  <si>
    <t>Малюта</t>
  </si>
  <si>
    <t>УС-51</t>
  </si>
  <si>
    <t>УЕ-31</t>
  </si>
  <si>
    <t>УЕ-32</t>
  </si>
  <si>
    <t>УС-31</t>
  </si>
  <si>
    <t>УА-22</t>
  </si>
  <si>
    <t>УЕ-22</t>
  </si>
  <si>
    <t>УА-51</t>
  </si>
  <si>
    <t>УС-22</t>
  </si>
  <si>
    <t>Мін з/п</t>
  </si>
  <si>
    <t>Підвищена</t>
  </si>
  <si>
    <t>45% від мін. з/п</t>
  </si>
  <si>
    <t>40% від мін. з/п</t>
  </si>
  <si>
    <t>№
n/n</t>
  </si>
  <si>
    <t>Звичайна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</si>
</sst>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.0"/>
    <numFmt numFmtId="166" formatCode="0&quot;грн&quot;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B6DC"/>
        <bgColor indexed="64"/>
      </patternFill>
    </fill>
    <fill>
      <patternFill patternType="solid">
        <fgColor rgb="FFEFDDE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3" borderId="1" xfId="0" applyFont="1" applyFill="1" applyBorder="1"/>
    <xf numFmtId="0" fontId="1" fillId="4" borderId="1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textRotation="90"/>
    </xf>
    <xf numFmtId="0" fontId="6" fillId="0" borderId="1" xfId="0" applyFont="1" applyBorder="1"/>
    <xf numFmtId="0" fontId="3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3" borderId="1" xfId="0" applyFont="1" applyFill="1" applyBorder="1"/>
    <xf numFmtId="0" fontId="7" fillId="4" borderId="1" xfId="0" applyFont="1" applyFill="1" applyBorder="1"/>
    <xf numFmtId="165" fontId="1" fillId="0" borderId="1" xfId="0" applyNumberFormat="1" applyFont="1" applyBorder="1"/>
    <xf numFmtId="166" fontId="2" fillId="2" borderId="1" xfId="0" applyNumberFormat="1" applyFont="1" applyFill="1" applyBorder="1"/>
    <xf numFmtId="166" fontId="2" fillId="5" borderId="1" xfId="0" applyNumberFormat="1" applyFont="1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EFDDEF"/>
      <color rgb="FFC4B6DC"/>
      <color rgb="FF85E1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99" zoomScaleNormal="99" workbookViewId="0">
      <selection activeCell="O13" sqref="O13"/>
    </sheetView>
  </sheetViews>
  <sheetFormatPr defaultRowHeight="14.4" x14ac:dyDescent="0.3"/>
  <cols>
    <col min="2" max="2" width="11.77734375" customWidth="1"/>
    <col min="3" max="3" width="8.109375" customWidth="1"/>
    <col min="9" max="9" width="8.77734375" customWidth="1"/>
    <col min="11" max="11" width="11.33203125" customWidth="1"/>
    <col min="12" max="12" width="10.21875" customWidth="1"/>
    <col min="14" max="14" width="10.6640625" customWidth="1"/>
    <col min="15" max="15" width="16.109375" customWidth="1"/>
  </cols>
  <sheetData>
    <row r="1" spans="1:15" x14ac:dyDescent="0.3">
      <c r="A1" s="15" t="s">
        <v>34</v>
      </c>
      <c r="B1" s="5" t="s">
        <v>0</v>
      </c>
      <c r="C1" s="6" t="s">
        <v>1</v>
      </c>
      <c r="D1" s="7" t="s">
        <v>2</v>
      </c>
      <c r="E1" s="8"/>
      <c r="F1" s="8"/>
      <c r="G1" s="8"/>
      <c r="H1" s="9"/>
      <c r="I1" s="10" t="s">
        <v>8</v>
      </c>
      <c r="J1" s="10" t="s">
        <v>9</v>
      </c>
      <c r="K1" s="10" t="s">
        <v>10</v>
      </c>
      <c r="L1" s="10" t="s">
        <v>11</v>
      </c>
      <c r="M1" s="1"/>
      <c r="N1" s="1"/>
      <c r="O1" s="1"/>
    </row>
    <row r="2" spans="1:15" ht="103.2" customHeight="1" x14ac:dyDescent="0.3">
      <c r="A2" s="15"/>
      <c r="B2" s="11"/>
      <c r="C2" s="12"/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0"/>
      <c r="J2" s="10"/>
      <c r="K2" s="10"/>
      <c r="L2" s="10"/>
      <c r="M2" s="1"/>
      <c r="N2" s="1"/>
      <c r="O2" s="1"/>
    </row>
    <row r="3" spans="1:15" x14ac:dyDescent="0.3">
      <c r="A3" s="14">
        <v>1</v>
      </c>
      <c r="B3" s="2" t="s">
        <v>12</v>
      </c>
      <c r="C3" s="2" t="s">
        <v>22</v>
      </c>
      <c r="D3" s="2">
        <v>95</v>
      </c>
      <c r="E3" s="2">
        <v>100</v>
      </c>
      <c r="F3" s="2">
        <v>85</v>
      </c>
      <c r="G3" s="2">
        <v>95</v>
      </c>
      <c r="H3" s="2">
        <v>100</v>
      </c>
      <c r="I3" s="2">
        <f>SUM(D3:H3)</f>
        <v>475</v>
      </c>
      <c r="J3" s="2">
        <f>AVERAGE(D3:H3)</f>
        <v>95</v>
      </c>
      <c r="K3" s="2" t="str">
        <f>IF(J3&gt;=95,"Підвищена",IF(AND(J3&gt;=75,J3&lt;95),"Звичайна","Немає"))</f>
        <v>Підвищена</v>
      </c>
      <c r="L3" s="21">
        <f>IF(K3="Підвищена", $O$3*45%, IF(K3="Звичайна", $O$3*40%, ""))</f>
        <v>3015</v>
      </c>
      <c r="M3" s="1"/>
      <c r="N3" s="16" t="s">
        <v>30</v>
      </c>
      <c r="O3" s="20">
        <v>6700</v>
      </c>
    </row>
    <row r="4" spans="1:15" x14ac:dyDescent="0.3">
      <c r="A4" s="14">
        <v>2</v>
      </c>
      <c r="B4" s="2" t="s">
        <v>13</v>
      </c>
      <c r="C4" s="2" t="s">
        <v>23</v>
      </c>
      <c r="D4" s="2">
        <v>90</v>
      </c>
      <c r="E4" s="2">
        <v>80</v>
      </c>
      <c r="F4" s="2">
        <v>85</v>
      </c>
      <c r="G4" s="2">
        <v>84</v>
      </c>
      <c r="H4" s="2">
        <v>86</v>
      </c>
      <c r="I4" s="2">
        <f t="shared" ref="I4:I12" si="0">SUM(D4:H4)</f>
        <v>425</v>
      </c>
      <c r="J4" s="2">
        <f t="shared" ref="J4:J12" si="1">AVERAGE(D4:H4)</f>
        <v>85</v>
      </c>
      <c r="K4" s="2" t="str">
        <f t="shared" ref="K4:K12" si="2">IF(J4&gt;=95,"Підвищена",IF(AND(J4&gt;=75,J4&lt;95),"Звичайна","Немає"))</f>
        <v>Звичайна</v>
      </c>
      <c r="L4" s="21">
        <f t="shared" ref="L4:L12" si="3">IF(K4="Підвищена", $O$3*45%, IF(K4="Звичайна", $O$3*40%, ""))</f>
        <v>2680</v>
      </c>
      <c r="M4" s="1"/>
      <c r="N4" s="17" t="s">
        <v>31</v>
      </c>
      <c r="O4" s="3" t="s">
        <v>32</v>
      </c>
    </row>
    <row r="5" spans="1:15" x14ac:dyDescent="0.3">
      <c r="A5" s="14">
        <v>3</v>
      </c>
      <c r="B5" s="2" t="s">
        <v>14</v>
      </c>
      <c r="C5" s="2" t="s">
        <v>24</v>
      </c>
      <c r="D5" s="2">
        <v>69</v>
      </c>
      <c r="E5" s="2">
        <v>75</v>
      </c>
      <c r="F5" s="2">
        <v>86</v>
      </c>
      <c r="G5" s="2">
        <v>63</v>
      </c>
      <c r="H5" s="2">
        <v>75</v>
      </c>
      <c r="I5" s="2">
        <f t="shared" si="0"/>
        <v>368</v>
      </c>
      <c r="J5" s="19">
        <f t="shared" si="1"/>
        <v>73.599999999999994</v>
      </c>
      <c r="K5" s="2" t="str">
        <f t="shared" si="2"/>
        <v>Немає</v>
      </c>
      <c r="L5" s="21" t="str">
        <f t="shared" si="3"/>
        <v/>
      </c>
      <c r="M5" s="1"/>
      <c r="N5" s="18" t="s">
        <v>35</v>
      </c>
      <c r="O5" s="4" t="s">
        <v>33</v>
      </c>
    </row>
    <row r="6" spans="1:15" x14ac:dyDescent="0.3">
      <c r="A6" s="14">
        <v>4</v>
      </c>
      <c r="B6" s="2" t="s">
        <v>15</v>
      </c>
      <c r="C6" s="2" t="s">
        <v>28</v>
      </c>
      <c r="D6" s="2">
        <v>80</v>
      </c>
      <c r="E6" s="2">
        <v>65</v>
      </c>
      <c r="F6" s="2">
        <v>70</v>
      </c>
      <c r="G6" s="2">
        <v>70</v>
      </c>
      <c r="H6" s="2">
        <v>82</v>
      </c>
      <c r="I6" s="2">
        <f t="shared" si="0"/>
        <v>367</v>
      </c>
      <c r="J6" s="2">
        <f t="shared" si="1"/>
        <v>73.400000000000006</v>
      </c>
      <c r="K6" s="2" t="str">
        <f t="shared" si="2"/>
        <v>Немає</v>
      </c>
      <c r="L6" s="21" t="str">
        <f t="shared" si="3"/>
        <v/>
      </c>
      <c r="M6" s="1"/>
      <c r="N6" s="1"/>
      <c r="O6" s="1"/>
    </row>
    <row r="7" spans="1:15" x14ac:dyDescent="0.3">
      <c r="A7" s="14">
        <v>5</v>
      </c>
      <c r="B7" s="2" t="s">
        <v>16</v>
      </c>
      <c r="C7" s="2" t="s">
        <v>22</v>
      </c>
      <c r="D7" s="2">
        <v>100</v>
      </c>
      <c r="E7" s="2">
        <v>96</v>
      </c>
      <c r="F7" s="2">
        <v>95</v>
      </c>
      <c r="G7" s="2">
        <v>95</v>
      </c>
      <c r="H7" s="2">
        <v>78</v>
      </c>
      <c r="I7" s="2">
        <f t="shared" si="0"/>
        <v>464</v>
      </c>
      <c r="J7" s="2">
        <f t="shared" si="1"/>
        <v>92.8</v>
      </c>
      <c r="K7" s="2" t="str">
        <f t="shared" si="2"/>
        <v>Звичайна</v>
      </c>
      <c r="L7" s="21">
        <f t="shared" si="3"/>
        <v>2680</v>
      </c>
      <c r="M7" s="1"/>
      <c r="N7" s="1"/>
      <c r="O7" s="1"/>
    </row>
    <row r="8" spans="1:15" x14ac:dyDescent="0.3">
      <c r="A8" s="14">
        <v>6</v>
      </c>
      <c r="B8" s="2" t="s">
        <v>17</v>
      </c>
      <c r="C8" s="2" t="s">
        <v>25</v>
      </c>
      <c r="D8" s="2">
        <v>100</v>
      </c>
      <c r="E8" s="2">
        <v>88</v>
      </c>
      <c r="F8" s="2">
        <v>95</v>
      </c>
      <c r="G8" s="2">
        <v>100</v>
      </c>
      <c r="H8" s="2">
        <v>95</v>
      </c>
      <c r="I8" s="2">
        <f t="shared" si="0"/>
        <v>478</v>
      </c>
      <c r="J8" s="2">
        <f t="shared" si="1"/>
        <v>95.6</v>
      </c>
      <c r="K8" s="2" t="str">
        <f t="shared" si="2"/>
        <v>Підвищена</v>
      </c>
      <c r="L8" s="21">
        <f t="shared" si="3"/>
        <v>3015</v>
      </c>
      <c r="M8" s="1"/>
      <c r="N8" s="1"/>
      <c r="O8" s="1"/>
    </row>
    <row r="9" spans="1:15" x14ac:dyDescent="0.3">
      <c r="A9" s="14">
        <v>7</v>
      </c>
      <c r="B9" s="2" t="s">
        <v>18</v>
      </c>
      <c r="C9" s="2" t="s">
        <v>26</v>
      </c>
      <c r="D9" s="2">
        <v>80</v>
      </c>
      <c r="E9" s="2">
        <v>76</v>
      </c>
      <c r="F9" s="2">
        <v>80</v>
      </c>
      <c r="G9" s="2">
        <v>80</v>
      </c>
      <c r="H9" s="2">
        <v>70</v>
      </c>
      <c r="I9" s="2">
        <f t="shared" si="0"/>
        <v>386</v>
      </c>
      <c r="J9" s="2">
        <f t="shared" si="1"/>
        <v>77.2</v>
      </c>
      <c r="K9" s="2" t="str">
        <f t="shared" si="2"/>
        <v>Звичайна</v>
      </c>
      <c r="L9" s="21">
        <f t="shared" si="3"/>
        <v>2680</v>
      </c>
      <c r="M9" s="1"/>
      <c r="N9" s="1"/>
      <c r="O9" s="1"/>
    </row>
    <row r="10" spans="1:15" x14ac:dyDescent="0.3">
      <c r="A10" s="14">
        <v>8</v>
      </c>
      <c r="B10" s="2" t="s">
        <v>19</v>
      </c>
      <c r="C10" s="2" t="s">
        <v>27</v>
      </c>
      <c r="D10" s="2">
        <v>70</v>
      </c>
      <c r="E10" s="2">
        <v>65</v>
      </c>
      <c r="F10" s="2">
        <v>65</v>
      </c>
      <c r="G10" s="2">
        <v>65</v>
      </c>
      <c r="H10" s="2">
        <v>96</v>
      </c>
      <c r="I10" s="2">
        <f t="shared" si="0"/>
        <v>361</v>
      </c>
      <c r="J10" s="2">
        <f t="shared" si="1"/>
        <v>72.2</v>
      </c>
      <c r="K10" s="2" t="str">
        <f t="shared" si="2"/>
        <v>Немає</v>
      </c>
      <c r="L10" s="21" t="str">
        <f t="shared" si="3"/>
        <v/>
      </c>
      <c r="M10" s="1"/>
      <c r="N10" s="1"/>
      <c r="O10" s="1"/>
    </row>
    <row r="11" spans="1:15" x14ac:dyDescent="0.3">
      <c r="A11" s="14">
        <v>9</v>
      </c>
      <c r="B11" s="2" t="s">
        <v>20</v>
      </c>
      <c r="C11" s="2" t="s">
        <v>26</v>
      </c>
      <c r="D11" s="2">
        <v>68</v>
      </c>
      <c r="E11" s="2">
        <v>100</v>
      </c>
      <c r="F11" s="2">
        <v>60</v>
      </c>
      <c r="G11" s="2">
        <v>100</v>
      </c>
      <c r="H11" s="2">
        <v>65</v>
      </c>
      <c r="I11" s="2">
        <f t="shared" si="0"/>
        <v>393</v>
      </c>
      <c r="J11" s="2">
        <f t="shared" si="1"/>
        <v>78.599999999999994</v>
      </c>
      <c r="K11" s="2" t="str">
        <f t="shared" si="2"/>
        <v>Звичайна</v>
      </c>
      <c r="L11" s="21">
        <f t="shared" si="3"/>
        <v>2680</v>
      </c>
      <c r="M11" s="1"/>
      <c r="N11" s="1"/>
      <c r="O11" s="1"/>
    </row>
    <row r="12" spans="1:15" x14ac:dyDescent="0.3">
      <c r="A12" s="14">
        <v>10</v>
      </c>
      <c r="B12" s="2" t="s">
        <v>21</v>
      </c>
      <c r="C12" s="2" t="s">
        <v>29</v>
      </c>
      <c r="D12" s="2">
        <v>90</v>
      </c>
      <c r="E12" s="2">
        <v>62</v>
      </c>
      <c r="F12" s="2">
        <v>95</v>
      </c>
      <c r="G12" s="2">
        <v>62</v>
      </c>
      <c r="H12" s="2">
        <v>86</v>
      </c>
      <c r="I12" s="2">
        <f t="shared" si="0"/>
        <v>395</v>
      </c>
      <c r="J12" s="2">
        <f t="shared" si="1"/>
        <v>79</v>
      </c>
      <c r="K12" s="2" t="str">
        <f t="shared" si="2"/>
        <v>Звичайна</v>
      </c>
      <c r="L12" s="21">
        <f t="shared" si="3"/>
        <v>2680</v>
      </c>
      <c r="M12" s="1"/>
      <c r="N12" s="1"/>
      <c r="O12" s="1"/>
    </row>
  </sheetData>
  <mergeCells count="8">
    <mergeCell ref="L1:L2"/>
    <mergeCell ref="D1:H1"/>
    <mergeCell ref="A1:A2"/>
    <mergeCell ref="B1:B2"/>
    <mergeCell ref="C1:C2"/>
    <mergeCell ref="I1:I2"/>
    <mergeCell ref="J1:J2"/>
    <mergeCell ref="K1: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2"/>
  <sheetViews>
    <sheetView workbookViewId="0">
      <selection activeCell="D33" sqref="D33"/>
    </sheetView>
  </sheetViews>
  <sheetFormatPr defaultRowHeight="14.4" x14ac:dyDescent="0.3"/>
  <cols>
    <col min="2" max="2" width="11.33203125" bestFit="1" customWidth="1"/>
    <col min="11" max="11" width="10.44140625" bestFit="1" customWidth="1"/>
    <col min="12" max="12" width="10.109375" customWidth="1"/>
    <col min="14" max="14" width="11.109375" bestFit="1" customWidth="1"/>
    <col min="15" max="15" width="14.6640625" bestFit="1" customWidth="1"/>
  </cols>
  <sheetData>
    <row r="1" spans="1:15" x14ac:dyDescent="0.3">
      <c r="A1" s="15" t="s">
        <v>34</v>
      </c>
      <c r="B1" s="5" t="s">
        <v>0</v>
      </c>
      <c r="C1" s="6" t="s">
        <v>1</v>
      </c>
      <c r="D1" s="7" t="s">
        <v>2</v>
      </c>
      <c r="E1" s="8"/>
      <c r="F1" s="8"/>
      <c r="G1" s="8"/>
      <c r="H1" s="9"/>
      <c r="I1" s="10" t="s">
        <v>8</v>
      </c>
      <c r="J1" s="10" t="s">
        <v>9</v>
      </c>
      <c r="K1" s="10" t="s">
        <v>10</v>
      </c>
      <c r="L1" s="10" t="s">
        <v>11</v>
      </c>
      <c r="M1" s="1"/>
      <c r="N1" s="1"/>
      <c r="O1" s="1"/>
    </row>
    <row r="2" spans="1:15" ht="105.6" hidden="1" x14ac:dyDescent="0.3">
      <c r="A2" s="15"/>
      <c r="B2" s="11"/>
      <c r="C2" s="12"/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0"/>
      <c r="J2" s="10"/>
      <c r="K2" s="10"/>
      <c r="L2" s="10"/>
      <c r="M2" s="1"/>
      <c r="N2" s="1"/>
      <c r="O2" s="1"/>
    </row>
    <row r="3" spans="1:15" x14ac:dyDescent="0.3">
      <c r="A3" s="14">
        <v>1</v>
      </c>
      <c r="B3" s="2" t="s">
        <v>12</v>
      </c>
      <c r="C3" s="2" t="s">
        <v>22</v>
      </c>
      <c r="D3" s="2">
        <v>95</v>
      </c>
      <c r="E3" s="2">
        <v>100</v>
      </c>
      <c r="F3" s="2">
        <v>85</v>
      </c>
      <c r="G3" s="2">
        <v>95</v>
      </c>
      <c r="H3" s="2">
        <v>100</v>
      </c>
      <c r="I3" s="2">
        <f>SUM(D3:H3)</f>
        <v>475</v>
      </c>
      <c r="J3" s="2">
        <f>AVERAGE(D3:H3)</f>
        <v>95</v>
      </c>
      <c r="K3" s="2" t="str">
        <f>IF(J3&gt;=95,"Підвищена",IF(AND(J3&gt;=75,J3&lt;95),"Звичайна","Немає"))</f>
        <v>Підвищена</v>
      </c>
      <c r="L3" s="21">
        <f>IF(K3="Підвищена", $O$3*45%, IF(K3="Звичайна", $O$3*40%, ""))</f>
        <v>3015</v>
      </c>
      <c r="M3" s="1"/>
      <c r="N3" s="16" t="s">
        <v>30</v>
      </c>
      <c r="O3" s="20">
        <v>6700</v>
      </c>
    </row>
    <row r="4" spans="1:15" x14ac:dyDescent="0.3">
      <c r="A4" s="14">
        <v>2</v>
      </c>
      <c r="B4" s="2" t="s">
        <v>13</v>
      </c>
      <c r="C4" s="2" t="s">
        <v>23</v>
      </c>
      <c r="D4" s="2">
        <v>90</v>
      </c>
      <c r="E4" s="2">
        <v>80</v>
      </c>
      <c r="F4" s="2">
        <v>85</v>
      </c>
      <c r="G4" s="2">
        <v>84</v>
      </c>
      <c r="H4" s="2">
        <v>86</v>
      </c>
      <c r="I4" s="2">
        <f t="shared" ref="I4:I12" si="0">SUM(D4:H4)</f>
        <v>425</v>
      </c>
      <c r="J4" s="2">
        <f t="shared" ref="J4:J12" si="1">AVERAGE(D4:H4)</f>
        <v>85</v>
      </c>
      <c r="K4" s="2" t="str">
        <f t="shared" ref="K4:K12" si="2">IF(J4&gt;=95,"Підвищена",IF(AND(J4&gt;=75,J4&lt;95),"Звичайна","Немає"))</f>
        <v>Звичайна</v>
      </c>
      <c r="L4" s="21">
        <f t="shared" ref="L4:L12" si="3">IF(K4="Підвищена", $O$3*45%, IF(K4="Звичайна", $O$3*40%, ""))</f>
        <v>2680</v>
      </c>
      <c r="M4" s="1"/>
      <c r="N4" s="17" t="s">
        <v>31</v>
      </c>
      <c r="O4" s="3" t="s">
        <v>32</v>
      </c>
    </row>
    <row r="5" spans="1:15" hidden="1" x14ac:dyDescent="0.3">
      <c r="A5" s="14">
        <v>3</v>
      </c>
      <c r="B5" s="2" t="s">
        <v>14</v>
      </c>
      <c r="C5" s="2" t="s">
        <v>24</v>
      </c>
      <c r="D5" s="2">
        <v>69</v>
      </c>
      <c r="E5" s="2">
        <v>75</v>
      </c>
      <c r="F5" s="2">
        <v>86</v>
      </c>
      <c r="G5" s="2">
        <v>63</v>
      </c>
      <c r="H5" s="2">
        <v>75</v>
      </c>
      <c r="I5" s="2">
        <f t="shared" si="0"/>
        <v>368</v>
      </c>
      <c r="J5" s="19">
        <f t="shared" si="1"/>
        <v>73.599999999999994</v>
      </c>
      <c r="K5" s="2" t="str">
        <f t="shared" si="2"/>
        <v>Немає</v>
      </c>
      <c r="L5" s="21" t="str">
        <f t="shared" si="3"/>
        <v/>
      </c>
      <c r="M5" s="1"/>
      <c r="N5" s="18" t="s">
        <v>35</v>
      </c>
      <c r="O5" s="4" t="s">
        <v>33</v>
      </c>
    </row>
    <row r="6" spans="1:15" hidden="1" x14ac:dyDescent="0.3">
      <c r="A6" s="14">
        <v>4</v>
      </c>
      <c r="B6" s="2" t="s">
        <v>15</v>
      </c>
      <c r="C6" s="2" t="s">
        <v>28</v>
      </c>
      <c r="D6" s="2">
        <v>80</v>
      </c>
      <c r="E6" s="2">
        <v>65</v>
      </c>
      <c r="F6" s="2">
        <v>70</v>
      </c>
      <c r="G6" s="2">
        <v>70</v>
      </c>
      <c r="H6" s="2">
        <v>82</v>
      </c>
      <c r="I6" s="2">
        <f t="shared" si="0"/>
        <v>367</v>
      </c>
      <c r="J6" s="2">
        <f t="shared" si="1"/>
        <v>73.400000000000006</v>
      </c>
      <c r="K6" s="2" t="str">
        <f t="shared" si="2"/>
        <v>Немає</v>
      </c>
      <c r="L6" s="21" t="str">
        <f t="shared" si="3"/>
        <v/>
      </c>
      <c r="M6" s="1"/>
      <c r="N6" s="1"/>
      <c r="O6" s="1"/>
    </row>
    <row r="7" spans="1:15" x14ac:dyDescent="0.3">
      <c r="A7" s="14">
        <v>5</v>
      </c>
      <c r="B7" s="2" t="s">
        <v>16</v>
      </c>
      <c r="C7" s="2" t="s">
        <v>22</v>
      </c>
      <c r="D7" s="2">
        <v>100</v>
      </c>
      <c r="E7" s="2">
        <v>96</v>
      </c>
      <c r="F7" s="2">
        <v>95</v>
      </c>
      <c r="G7" s="2">
        <v>95</v>
      </c>
      <c r="H7" s="2">
        <v>78</v>
      </c>
      <c r="I7" s="2">
        <f t="shared" si="0"/>
        <v>464</v>
      </c>
      <c r="J7" s="2">
        <f t="shared" si="1"/>
        <v>92.8</v>
      </c>
      <c r="K7" s="2" t="str">
        <f t="shared" si="2"/>
        <v>Звичайна</v>
      </c>
      <c r="L7" s="21">
        <f t="shared" si="3"/>
        <v>2680</v>
      </c>
      <c r="M7" s="1"/>
      <c r="N7" s="1"/>
      <c r="O7" s="1"/>
    </row>
    <row r="8" spans="1:15" x14ac:dyDescent="0.3">
      <c r="A8" s="14">
        <v>6</v>
      </c>
      <c r="B8" s="2" t="s">
        <v>17</v>
      </c>
      <c r="C8" s="2" t="s">
        <v>25</v>
      </c>
      <c r="D8" s="2">
        <v>100</v>
      </c>
      <c r="E8" s="2">
        <v>88</v>
      </c>
      <c r="F8" s="2">
        <v>95</v>
      </c>
      <c r="G8" s="2">
        <v>100</v>
      </c>
      <c r="H8" s="2">
        <v>95</v>
      </c>
      <c r="I8" s="2">
        <f t="shared" si="0"/>
        <v>478</v>
      </c>
      <c r="J8" s="2">
        <f t="shared" si="1"/>
        <v>95.6</v>
      </c>
      <c r="K8" s="2" t="str">
        <f t="shared" si="2"/>
        <v>Підвищена</v>
      </c>
      <c r="L8" s="21">
        <f t="shared" si="3"/>
        <v>3015</v>
      </c>
      <c r="M8" s="1"/>
      <c r="N8" s="1"/>
      <c r="O8" s="1"/>
    </row>
    <row r="9" spans="1:15" x14ac:dyDescent="0.3">
      <c r="A9" s="14">
        <v>7</v>
      </c>
      <c r="B9" s="2" t="s">
        <v>18</v>
      </c>
      <c r="C9" s="2" t="s">
        <v>26</v>
      </c>
      <c r="D9" s="2">
        <v>80</v>
      </c>
      <c r="E9" s="2">
        <v>76</v>
      </c>
      <c r="F9" s="2">
        <v>80</v>
      </c>
      <c r="G9" s="2">
        <v>80</v>
      </c>
      <c r="H9" s="2">
        <v>70</v>
      </c>
      <c r="I9" s="2">
        <f t="shared" si="0"/>
        <v>386</v>
      </c>
      <c r="J9" s="2">
        <f t="shared" si="1"/>
        <v>77.2</v>
      </c>
      <c r="K9" s="2" t="str">
        <f t="shared" si="2"/>
        <v>Звичайна</v>
      </c>
      <c r="L9" s="21">
        <f t="shared" si="3"/>
        <v>2680</v>
      </c>
      <c r="M9" s="1"/>
      <c r="N9" s="1"/>
      <c r="O9" s="1"/>
    </row>
    <row r="10" spans="1:15" hidden="1" x14ac:dyDescent="0.3">
      <c r="A10" s="14">
        <v>8</v>
      </c>
      <c r="B10" s="2" t="s">
        <v>19</v>
      </c>
      <c r="C10" s="2" t="s">
        <v>27</v>
      </c>
      <c r="D10" s="2">
        <v>70</v>
      </c>
      <c r="E10" s="2">
        <v>65</v>
      </c>
      <c r="F10" s="2">
        <v>65</v>
      </c>
      <c r="G10" s="2">
        <v>65</v>
      </c>
      <c r="H10" s="2">
        <v>96</v>
      </c>
      <c r="I10" s="2">
        <f t="shared" si="0"/>
        <v>361</v>
      </c>
      <c r="J10" s="2">
        <f t="shared" si="1"/>
        <v>72.2</v>
      </c>
      <c r="K10" s="2" t="str">
        <f t="shared" si="2"/>
        <v>Немає</v>
      </c>
      <c r="L10" s="21" t="str">
        <f t="shared" si="3"/>
        <v/>
      </c>
      <c r="M10" s="1"/>
      <c r="N10" s="1"/>
      <c r="O10" s="1"/>
    </row>
    <row r="11" spans="1:15" x14ac:dyDescent="0.3">
      <c r="A11" s="14">
        <v>9</v>
      </c>
      <c r="B11" s="2" t="s">
        <v>20</v>
      </c>
      <c r="C11" s="2" t="s">
        <v>26</v>
      </c>
      <c r="D11" s="2">
        <v>68</v>
      </c>
      <c r="E11" s="2">
        <v>100</v>
      </c>
      <c r="F11" s="2">
        <v>60</v>
      </c>
      <c r="G11" s="2">
        <v>100</v>
      </c>
      <c r="H11" s="2">
        <v>65</v>
      </c>
      <c r="I11" s="2">
        <f t="shared" si="0"/>
        <v>393</v>
      </c>
      <c r="J11" s="2">
        <f t="shared" si="1"/>
        <v>78.599999999999994</v>
      </c>
      <c r="K11" s="2" t="str">
        <f t="shared" si="2"/>
        <v>Звичайна</v>
      </c>
      <c r="L11" s="21">
        <f t="shared" si="3"/>
        <v>2680</v>
      </c>
      <c r="M11" s="1"/>
      <c r="N11" s="1"/>
      <c r="O11" s="1"/>
    </row>
    <row r="12" spans="1:15" x14ac:dyDescent="0.3">
      <c r="A12" s="14">
        <v>10</v>
      </c>
      <c r="B12" s="2" t="s">
        <v>21</v>
      </c>
      <c r="C12" s="2" t="s">
        <v>29</v>
      </c>
      <c r="D12" s="2">
        <v>90</v>
      </c>
      <c r="E12" s="2">
        <v>62</v>
      </c>
      <c r="F12" s="2">
        <v>95</v>
      </c>
      <c r="G12" s="2">
        <v>62</v>
      </c>
      <c r="H12" s="2">
        <v>86</v>
      </c>
      <c r="I12" s="2">
        <f t="shared" si="0"/>
        <v>395</v>
      </c>
      <c r="J12" s="2">
        <f t="shared" si="1"/>
        <v>79</v>
      </c>
      <c r="K12" s="2" t="str">
        <f t="shared" si="2"/>
        <v>Звичайна</v>
      </c>
      <c r="L12" s="21">
        <f t="shared" si="3"/>
        <v>2680</v>
      </c>
      <c r="M12" s="1"/>
      <c r="N12" s="1"/>
      <c r="O12" s="1"/>
    </row>
  </sheetData>
  <autoFilter ref="A1:L12">
    <filterColumn colId="3" showButton="0"/>
    <filterColumn colId="4" showButton="0"/>
    <filterColumn colId="5" showButton="0"/>
    <filterColumn colId="6" showButton="0"/>
    <filterColumn colId="10">
      <filters>
        <filter val="Звичайна"/>
        <filter val="Підвищена"/>
      </filters>
    </filterColumn>
  </autoFilter>
  <mergeCells count="8">
    <mergeCell ref="K1:K2"/>
    <mergeCell ref="L1:L2"/>
    <mergeCell ref="A1:A2"/>
    <mergeCell ref="B1:B2"/>
    <mergeCell ref="C1:C2"/>
    <mergeCell ref="D1:H1"/>
    <mergeCell ref="I1:I2"/>
    <mergeCell ref="J1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2"/>
  <sheetViews>
    <sheetView workbookViewId="0">
      <selection sqref="A1:L12"/>
    </sheetView>
  </sheetViews>
  <sheetFormatPr defaultRowHeight="14.4" x14ac:dyDescent="0.3"/>
  <cols>
    <col min="2" max="2" width="11.33203125" bestFit="1" customWidth="1"/>
    <col min="11" max="11" width="10.44140625" bestFit="1" customWidth="1"/>
    <col min="12" max="12" width="10.44140625" customWidth="1"/>
    <col min="15" max="15" width="14.6640625" bestFit="1" customWidth="1"/>
  </cols>
  <sheetData>
    <row r="1" spans="1:15" x14ac:dyDescent="0.3">
      <c r="A1" s="15" t="s">
        <v>34</v>
      </c>
      <c r="B1" s="5" t="s">
        <v>0</v>
      </c>
      <c r="C1" s="6" t="s">
        <v>1</v>
      </c>
      <c r="D1" s="7" t="s">
        <v>2</v>
      </c>
      <c r="E1" s="8"/>
      <c r="F1" s="8"/>
      <c r="G1" s="8"/>
      <c r="H1" s="9"/>
      <c r="I1" s="10" t="s">
        <v>8</v>
      </c>
      <c r="J1" s="10" t="s">
        <v>9</v>
      </c>
      <c r="K1" s="10" t="s">
        <v>10</v>
      </c>
      <c r="L1" s="10" t="s">
        <v>11</v>
      </c>
      <c r="M1" s="1"/>
      <c r="N1" s="1"/>
      <c r="O1" s="1"/>
    </row>
    <row r="2" spans="1:15" ht="105.6" hidden="1" x14ac:dyDescent="0.3">
      <c r="A2" s="15"/>
      <c r="B2" s="11"/>
      <c r="C2" s="12"/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0"/>
      <c r="J2" s="10"/>
      <c r="K2" s="10"/>
      <c r="L2" s="10"/>
      <c r="M2" s="1"/>
      <c r="N2" s="1"/>
      <c r="O2" s="1"/>
    </row>
    <row r="3" spans="1:15" hidden="1" x14ac:dyDescent="0.3">
      <c r="A3" s="14">
        <v>1</v>
      </c>
      <c r="B3" s="2" t="s">
        <v>12</v>
      </c>
      <c r="C3" s="2" t="s">
        <v>22</v>
      </c>
      <c r="D3" s="2">
        <v>95</v>
      </c>
      <c r="E3" s="2">
        <v>100</v>
      </c>
      <c r="F3" s="2">
        <v>85</v>
      </c>
      <c r="G3" s="2">
        <v>95</v>
      </c>
      <c r="H3" s="2">
        <v>100</v>
      </c>
      <c r="I3" s="2">
        <f>SUM(D3:H3)</f>
        <v>475</v>
      </c>
      <c r="J3" s="2">
        <f>AVERAGE(D3:H3)</f>
        <v>95</v>
      </c>
      <c r="K3" s="2" t="str">
        <f>IF(J3&gt;=95,"Підвищена",IF(AND(J3&gt;=75,J3&lt;95),"Звичайна","Немає"))</f>
        <v>Підвищена</v>
      </c>
      <c r="L3" s="21">
        <f>IF(K3="Підвищена", $O$3*45%, IF(K3="Звичайна", $O$3*40%, ""))</f>
        <v>3015</v>
      </c>
      <c r="M3" s="1"/>
      <c r="N3" s="16" t="s">
        <v>30</v>
      </c>
      <c r="O3" s="20">
        <v>6700</v>
      </c>
    </row>
    <row r="4" spans="1:15" x14ac:dyDescent="0.3">
      <c r="A4" s="14">
        <v>2</v>
      </c>
      <c r="B4" s="2" t="s">
        <v>13</v>
      </c>
      <c r="C4" s="2" t="s">
        <v>23</v>
      </c>
      <c r="D4" s="2">
        <v>90</v>
      </c>
      <c r="E4" s="2">
        <v>80</v>
      </c>
      <c r="F4" s="2">
        <v>85</v>
      </c>
      <c r="G4" s="2">
        <v>84</v>
      </c>
      <c r="H4" s="2">
        <v>86</v>
      </c>
      <c r="I4" s="2">
        <f t="shared" ref="I4:I12" si="0">SUM(D4:H4)</f>
        <v>425</v>
      </c>
      <c r="J4" s="2">
        <f t="shared" ref="J4:J12" si="1">AVERAGE(D4:H4)</f>
        <v>85</v>
      </c>
      <c r="K4" s="2" t="str">
        <f t="shared" ref="K4:K12" si="2">IF(J4&gt;=95,"Підвищена",IF(AND(J4&gt;=75,J4&lt;95),"Звичайна","Немає"))</f>
        <v>Звичайна</v>
      </c>
      <c r="L4" s="21">
        <f t="shared" ref="L4:L12" si="3">IF(K4="Підвищена", $O$3*45%, IF(K4="Звичайна", $O$3*40%, ""))</f>
        <v>2680</v>
      </c>
      <c r="M4" s="1"/>
      <c r="N4" s="17" t="s">
        <v>31</v>
      </c>
      <c r="O4" s="3" t="s">
        <v>32</v>
      </c>
    </row>
    <row r="5" spans="1:15" x14ac:dyDescent="0.3">
      <c r="A5" s="14">
        <v>3</v>
      </c>
      <c r="B5" s="2" t="s">
        <v>14</v>
      </c>
      <c r="C5" s="2" t="s">
        <v>24</v>
      </c>
      <c r="D5" s="2">
        <v>69</v>
      </c>
      <c r="E5" s="2">
        <v>75</v>
      </c>
      <c r="F5" s="2">
        <v>86</v>
      </c>
      <c r="G5" s="2">
        <v>63</v>
      </c>
      <c r="H5" s="2">
        <v>75</v>
      </c>
      <c r="I5" s="2">
        <f t="shared" si="0"/>
        <v>368</v>
      </c>
      <c r="J5" s="19">
        <f t="shared" si="1"/>
        <v>73.599999999999994</v>
      </c>
      <c r="K5" s="2" t="str">
        <f t="shared" si="2"/>
        <v>Немає</v>
      </c>
      <c r="L5" s="21" t="str">
        <f t="shared" si="3"/>
        <v/>
      </c>
      <c r="M5" s="1"/>
      <c r="N5" s="18" t="s">
        <v>35</v>
      </c>
      <c r="O5" s="4" t="s">
        <v>33</v>
      </c>
    </row>
    <row r="6" spans="1:15" x14ac:dyDescent="0.3">
      <c r="A6" s="14">
        <v>4</v>
      </c>
      <c r="B6" s="2" t="s">
        <v>15</v>
      </c>
      <c r="C6" s="2" t="s">
        <v>28</v>
      </c>
      <c r="D6" s="2">
        <v>80</v>
      </c>
      <c r="E6" s="2">
        <v>65</v>
      </c>
      <c r="F6" s="2">
        <v>70</v>
      </c>
      <c r="G6" s="2">
        <v>70</v>
      </c>
      <c r="H6" s="2">
        <v>82</v>
      </c>
      <c r="I6" s="2">
        <f t="shared" si="0"/>
        <v>367</v>
      </c>
      <c r="J6" s="2">
        <f t="shared" si="1"/>
        <v>73.400000000000006</v>
      </c>
      <c r="K6" s="2" t="str">
        <f t="shared" si="2"/>
        <v>Немає</v>
      </c>
      <c r="L6" s="21" t="str">
        <f t="shared" si="3"/>
        <v/>
      </c>
      <c r="M6" s="1"/>
      <c r="N6" s="1"/>
      <c r="O6" s="1"/>
    </row>
    <row r="7" spans="1:15" hidden="1" x14ac:dyDescent="0.3">
      <c r="A7" s="14">
        <v>5</v>
      </c>
      <c r="B7" s="2" t="s">
        <v>16</v>
      </c>
      <c r="C7" s="2" t="s">
        <v>22</v>
      </c>
      <c r="D7" s="2">
        <v>100</v>
      </c>
      <c r="E7" s="2">
        <v>96</v>
      </c>
      <c r="F7" s="2">
        <v>95</v>
      </c>
      <c r="G7" s="2">
        <v>95</v>
      </c>
      <c r="H7" s="2">
        <v>78</v>
      </c>
      <c r="I7" s="2">
        <f t="shared" si="0"/>
        <v>464</v>
      </c>
      <c r="J7" s="2">
        <f t="shared" si="1"/>
        <v>92.8</v>
      </c>
      <c r="K7" s="2" t="str">
        <f t="shared" si="2"/>
        <v>Звичайна</v>
      </c>
      <c r="L7" s="21">
        <f t="shared" si="3"/>
        <v>2680</v>
      </c>
      <c r="M7" s="1"/>
      <c r="N7" s="1"/>
      <c r="O7" s="1"/>
    </row>
    <row r="8" spans="1:15" hidden="1" x14ac:dyDescent="0.3">
      <c r="A8" s="14">
        <v>6</v>
      </c>
      <c r="B8" s="2" t="s">
        <v>17</v>
      </c>
      <c r="C8" s="2" t="s">
        <v>25</v>
      </c>
      <c r="D8" s="2">
        <v>100</v>
      </c>
      <c r="E8" s="2">
        <v>88</v>
      </c>
      <c r="F8" s="2">
        <v>95</v>
      </c>
      <c r="G8" s="2">
        <v>100</v>
      </c>
      <c r="H8" s="2">
        <v>95</v>
      </c>
      <c r="I8" s="2">
        <f t="shared" si="0"/>
        <v>478</v>
      </c>
      <c r="J8" s="2">
        <f t="shared" si="1"/>
        <v>95.6</v>
      </c>
      <c r="K8" s="2" t="str">
        <f t="shared" si="2"/>
        <v>Підвищена</v>
      </c>
      <c r="L8" s="21">
        <f t="shared" si="3"/>
        <v>3015</v>
      </c>
      <c r="M8" s="1"/>
      <c r="N8" s="1"/>
      <c r="O8" s="1"/>
    </row>
    <row r="9" spans="1:15" x14ac:dyDescent="0.3">
      <c r="A9" s="14">
        <v>7</v>
      </c>
      <c r="B9" s="2" t="s">
        <v>18</v>
      </c>
      <c r="C9" s="2" t="s">
        <v>26</v>
      </c>
      <c r="D9" s="2">
        <v>80</v>
      </c>
      <c r="E9" s="2">
        <v>76</v>
      </c>
      <c r="F9" s="2">
        <v>80</v>
      </c>
      <c r="G9" s="2">
        <v>80</v>
      </c>
      <c r="H9" s="2">
        <v>70</v>
      </c>
      <c r="I9" s="2">
        <f t="shared" si="0"/>
        <v>386</v>
      </c>
      <c r="J9" s="2">
        <f t="shared" si="1"/>
        <v>77.2</v>
      </c>
      <c r="K9" s="2" t="str">
        <f t="shared" si="2"/>
        <v>Звичайна</v>
      </c>
      <c r="L9" s="21">
        <f t="shared" si="3"/>
        <v>2680</v>
      </c>
      <c r="M9" s="1"/>
      <c r="N9" s="1"/>
      <c r="O9" s="1"/>
    </row>
    <row r="10" spans="1:15" x14ac:dyDescent="0.3">
      <c r="A10" s="14">
        <v>8</v>
      </c>
      <c r="B10" s="2" t="s">
        <v>19</v>
      </c>
      <c r="C10" s="2" t="s">
        <v>27</v>
      </c>
      <c r="D10" s="2">
        <v>70</v>
      </c>
      <c r="E10" s="2">
        <v>65</v>
      </c>
      <c r="F10" s="2">
        <v>65</v>
      </c>
      <c r="G10" s="2">
        <v>65</v>
      </c>
      <c r="H10" s="2">
        <v>96</v>
      </c>
      <c r="I10" s="2">
        <f t="shared" si="0"/>
        <v>361</v>
      </c>
      <c r="J10" s="2">
        <f t="shared" si="1"/>
        <v>72.2</v>
      </c>
      <c r="K10" s="2" t="str">
        <f t="shared" si="2"/>
        <v>Немає</v>
      </c>
      <c r="L10" s="21" t="str">
        <f t="shared" si="3"/>
        <v/>
      </c>
      <c r="M10" s="1"/>
      <c r="N10" s="1"/>
      <c r="O10" s="1"/>
    </row>
    <row r="11" spans="1:15" x14ac:dyDescent="0.3">
      <c r="A11" s="14">
        <v>9</v>
      </c>
      <c r="B11" s="2" t="s">
        <v>20</v>
      </c>
      <c r="C11" s="2" t="s">
        <v>26</v>
      </c>
      <c r="D11" s="2">
        <v>68</v>
      </c>
      <c r="E11" s="2">
        <v>100</v>
      </c>
      <c r="F11" s="2">
        <v>60</v>
      </c>
      <c r="G11" s="2">
        <v>100</v>
      </c>
      <c r="H11" s="2">
        <v>65</v>
      </c>
      <c r="I11" s="2">
        <f t="shared" si="0"/>
        <v>393</v>
      </c>
      <c r="J11" s="2">
        <f t="shared" si="1"/>
        <v>78.599999999999994</v>
      </c>
      <c r="K11" s="2" t="str">
        <f t="shared" si="2"/>
        <v>Звичайна</v>
      </c>
      <c r="L11" s="21">
        <f t="shared" si="3"/>
        <v>2680</v>
      </c>
      <c r="M11" s="1"/>
      <c r="N11" s="1"/>
      <c r="O11" s="1"/>
    </row>
    <row r="12" spans="1:15" x14ac:dyDescent="0.3">
      <c r="A12" s="14">
        <v>10</v>
      </c>
      <c r="B12" s="2" t="s">
        <v>21</v>
      </c>
      <c r="C12" s="2" t="s">
        <v>29</v>
      </c>
      <c r="D12" s="2">
        <v>90</v>
      </c>
      <c r="E12" s="2">
        <v>62</v>
      </c>
      <c r="F12" s="2">
        <v>95</v>
      </c>
      <c r="G12" s="2">
        <v>62</v>
      </c>
      <c r="H12" s="2">
        <v>86</v>
      </c>
      <c r="I12" s="2">
        <f t="shared" si="0"/>
        <v>395</v>
      </c>
      <c r="J12" s="2">
        <f t="shared" si="1"/>
        <v>79</v>
      </c>
      <c r="K12" s="2" t="str">
        <f t="shared" si="2"/>
        <v>Звичайна</v>
      </c>
      <c r="L12" s="21">
        <f t="shared" si="3"/>
        <v>2680</v>
      </c>
      <c r="M12" s="1"/>
      <c r="N12" s="1"/>
      <c r="O12" s="1"/>
    </row>
  </sheetData>
  <autoFilter ref="A1:L12">
    <filterColumn colId="3" showButton="0"/>
    <filterColumn colId="4" showButton="0"/>
    <filterColumn colId="5" showButton="0"/>
    <filterColumn colId="6" showButton="0"/>
    <filterColumn colId="9">
      <customFilters and="1">
        <customFilter operator="greaterThanOrEqual" val="60"/>
        <customFilter operator="lessThanOrEqual" val="90"/>
      </customFilters>
    </filterColumn>
  </autoFilter>
  <mergeCells count="8">
    <mergeCell ref="K1:K2"/>
    <mergeCell ref="L1:L2"/>
    <mergeCell ref="A1:A2"/>
    <mergeCell ref="B1:B2"/>
    <mergeCell ref="C1:C2"/>
    <mergeCell ref="D1:H1"/>
    <mergeCell ref="I1:I2"/>
    <mergeCell ref="J1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2"/>
  <sheetViews>
    <sheetView workbookViewId="0">
      <selection sqref="A1:L12"/>
    </sheetView>
  </sheetViews>
  <sheetFormatPr defaultRowHeight="14.4" x14ac:dyDescent="0.3"/>
  <cols>
    <col min="2" max="2" width="11.33203125" bestFit="1" customWidth="1"/>
    <col min="11" max="11" width="10.44140625" bestFit="1" customWidth="1"/>
    <col min="12" max="12" width="9.88671875" customWidth="1"/>
    <col min="15" max="15" width="14.6640625" bestFit="1" customWidth="1"/>
  </cols>
  <sheetData>
    <row r="1" spans="1:15" x14ac:dyDescent="0.3">
      <c r="A1" s="15" t="s">
        <v>34</v>
      </c>
      <c r="B1" s="5" t="s">
        <v>0</v>
      </c>
      <c r="C1" s="6" t="s">
        <v>1</v>
      </c>
      <c r="D1" s="7" t="s">
        <v>2</v>
      </c>
      <c r="E1" s="8"/>
      <c r="F1" s="8"/>
      <c r="G1" s="8"/>
      <c r="H1" s="9"/>
      <c r="I1" s="10" t="s">
        <v>8</v>
      </c>
      <c r="J1" s="10" t="s">
        <v>9</v>
      </c>
      <c r="K1" s="10" t="s">
        <v>10</v>
      </c>
      <c r="L1" s="10" t="s">
        <v>11</v>
      </c>
      <c r="M1" s="1"/>
      <c r="N1" s="1"/>
      <c r="O1" s="1"/>
    </row>
    <row r="2" spans="1:15" ht="105.6" hidden="1" x14ac:dyDescent="0.3">
      <c r="A2" s="15"/>
      <c r="B2" s="11"/>
      <c r="C2" s="12"/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0"/>
      <c r="J2" s="10"/>
      <c r="K2" s="10"/>
      <c r="L2" s="10"/>
      <c r="M2" s="1"/>
      <c r="N2" s="1"/>
      <c r="O2" s="1"/>
    </row>
    <row r="3" spans="1:15" hidden="1" x14ac:dyDescent="0.3">
      <c r="A3" s="14">
        <v>1</v>
      </c>
      <c r="B3" s="2" t="s">
        <v>12</v>
      </c>
      <c r="C3" s="2" t="s">
        <v>22</v>
      </c>
      <c r="D3" s="2">
        <v>95</v>
      </c>
      <c r="E3" s="2">
        <v>100</v>
      </c>
      <c r="F3" s="2">
        <v>85</v>
      </c>
      <c r="G3" s="2">
        <v>95</v>
      </c>
      <c r="H3" s="2">
        <v>100</v>
      </c>
      <c r="I3" s="2">
        <f>SUM(D3:H3)</f>
        <v>475</v>
      </c>
      <c r="J3" s="2">
        <f>AVERAGE(D3:H3)</f>
        <v>95</v>
      </c>
      <c r="K3" s="2" t="str">
        <f>IF(J3&gt;=95,"Підвищена",IF(AND(J3&gt;=75,J3&lt;95),"Звичайна","Немає"))</f>
        <v>Підвищена</v>
      </c>
      <c r="L3" s="21">
        <f>IF(K3="Підвищена", $O$3*45%, IF(K3="Звичайна", $O$3*40%, ""))</f>
        <v>3015</v>
      </c>
      <c r="M3" s="1"/>
      <c r="N3" s="16" t="s">
        <v>30</v>
      </c>
      <c r="O3" s="20">
        <v>6700</v>
      </c>
    </row>
    <row r="4" spans="1:15" hidden="1" x14ac:dyDescent="0.3">
      <c r="A4" s="14">
        <v>2</v>
      </c>
      <c r="B4" s="2" t="s">
        <v>13</v>
      </c>
      <c r="C4" s="2" t="s">
        <v>23</v>
      </c>
      <c r="D4" s="2">
        <v>90</v>
      </c>
      <c r="E4" s="2">
        <v>80</v>
      </c>
      <c r="F4" s="2">
        <v>85</v>
      </c>
      <c r="G4" s="2">
        <v>84</v>
      </c>
      <c r="H4" s="2">
        <v>86</v>
      </c>
      <c r="I4" s="2">
        <f t="shared" ref="I4:I12" si="0">SUM(D4:H4)</f>
        <v>425</v>
      </c>
      <c r="J4" s="2">
        <f t="shared" ref="J4:J12" si="1">AVERAGE(D4:H4)</f>
        <v>85</v>
      </c>
      <c r="K4" s="2" t="str">
        <f t="shared" ref="K4:K12" si="2">IF(J4&gt;=95,"Підвищена",IF(AND(J4&gt;=75,J4&lt;95),"Звичайна","Немає"))</f>
        <v>Звичайна</v>
      </c>
      <c r="L4" s="21">
        <f t="shared" ref="L4:L12" si="3">IF(K4="Підвищена", $O$3*45%, IF(K4="Звичайна", $O$3*40%, ""))</f>
        <v>2680</v>
      </c>
      <c r="M4" s="1"/>
      <c r="N4" s="17" t="s">
        <v>31</v>
      </c>
      <c r="O4" s="3" t="s">
        <v>32</v>
      </c>
    </row>
    <row r="5" spans="1:15" x14ac:dyDescent="0.3">
      <c r="A5" s="14">
        <v>3</v>
      </c>
      <c r="B5" s="2" t="s">
        <v>14</v>
      </c>
      <c r="C5" s="2" t="s">
        <v>24</v>
      </c>
      <c r="D5" s="2">
        <v>69</v>
      </c>
      <c r="E5" s="2">
        <v>75</v>
      </c>
      <c r="F5" s="2">
        <v>86</v>
      </c>
      <c r="G5" s="2">
        <v>63</v>
      </c>
      <c r="H5" s="2">
        <v>75</v>
      </c>
      <c r="I5" s="2">
        <f t="shared" si="0"/>
        <v>368</v>
      </c>
      <c r="J5" s="19">
        <f t="shared" si="1"/>
        <v>73.599999999999994</v>
      </c>
      <c r="K5" s="2" t="str">
        <f t="shared" si="2"/>
        <v>Немає</v>
      </c>
      <c r="L5" s="21" t="str">
        <f t="shared" si="3"/>
        <v/>
      </c>
      <c r="M5" s="1"/>
      <c r="N5" s="18" t="s">
        <v>35</v>
      </c>
      <c r="O5" s="4" t="s">
        <v>33</v>
      </c>
    </row>
    <row r="6" spans="1:15" hidden="1" x14ac:dyDescent="0.3">
      <c r="A6" s="14">
        <v>4</v>
      </c>
      <c r="B6" s="2" t="s">
        <v>15</v>
      </c>
      <c r="C6" s="2" t="s">
        <v>28</v>
      </c>
      <c r="D6" s="2">
        <v>80</v>
      </c>
      <c r="E6" s="2">
        <v>65</v>
      </c>
      <c r="F6" s="2">
        <v>70</v>
      </c>
      <c r="G6" s="2">
        <v>70</v>
      </c>
      <c r="H6" s="2">
        <v>82</v>
      </c>
      <c r="I6" s="2">
        <f t="shared" si="0"/>
        <v>367</v>
      </c>
      <c r="J6" s="2">
        <f t="shared" si="1"/>
        <v>73.400000000000006</v>
      </c>
      <c r="K6" s="2" t="str">
        <f t="shared" si="2"/>
        <v>Немає</v>
      </c>
      <c r="L6" s="21" t="str">
        <f t="shared" si="3"/>
        <v/>
      </c>
      <c r="M6" s="1"/>
      <c r="N6" s="1"/>
      <c r="O6" s="1"/>
    </row>
    <row r="7" spans="1:15" hidden="1" x14ac:dyDescent="0.3">
      <c r="A7" s="14">
        <v>5</v>
      </c>
      <c r="B7" s="2" t="s">
        <v>16</v>
      </c>
      <c r="C7" s="2" t="s">
        <v>22</v>
      </c>
      <c r="D7" s="2">
        <v>100</v>
      </c>
      <c r="E7" s="2">
        <v>96</v>
      </c>
      <c r="F7" s="2">
        <v>95</v>
      </c>
      <c r="G7" s="2">
        <v>95</v>
      </c>
      <c r="H7" s="2">
        <v>78</v>
      </c>
      <c r="I7" s="2">
        <f t="shared" si="0"/>
        <v>464</v>
      </c>
      <c r="J7" s="2">
        <f t="shared" si="1"/>
        <v>92.8</v>
      </c>
      <c r="K7" s="2" t="str">
        <f t="shared" si="2"/>
        <v>Звичайна</v>
      </c>
      <c r="L7" s="21">
        <f t="shared" si="3"/>
        <v>2680</v>
      </c>
      <c r="M7" s="1"/>
      <c r="N7" s="1"/>
      <c r="O7" s="1"/>
    </row>
    <row r="8" spans="1:15" hidden="1" x14ac:dyDescent="0.3">
      <c r="A8" s="14">
        <v>6</v>
      </c>
      <c r="B8" s="2" t="s">
        <v>17</v>
      </c>
      <c r="C8" s="2" t="s">
        <v>25</v>
      </c>
      <c r="D8" s="2">
        <v>100</v>
      </c>
      <c r="E8" s="2">
        <v>88</v>
      </c>
      <c r="F8" s="2">
        <v>95</v>
      </c>
      <c r="G8" s="2">
        <v>100</v>
      </c>
      <c r="H8" s="2">
        <v>95</v>
      </c>
      <c r="I8" s="2">
        <f t="shared" si="0"/>
        <v>478</v>
      </c>
      <c r="J8" s="2">
        <f t="shared" si="1"/>
        <v>95.6</v>
      </c>
      <c r="K8" s="2" t="str">
        <f t="shared" si="2"/>
        <v>Підвищена</v>
      </c>
      <c r="L8" s="21">
        <f t="shared" si="3"/>
        <v>3015</v>
      </c>
      <c r="M8" s="1"/>
      <c r="N8" s="1"/>
      <c r="O8" s="1"/>
    </row>
    <row r="9" spans="1:15" hidden="1" x14ac:dyDescent="0.3">
      <c r="A9" s="14">
        <v>7</v>
      </c>
      <c r="B9" s="2" t="s">
        <v>18</v>
      </c>
      <c r="C9" s="2" t="s">
        <v>26</v>
      </c>
      <c r="D9" s="2">
        <v>80</v>
      </c>
      <c r="E9" s="2">
        <v>76</v>
      </c>
      <c r="F9" s="2">
        <v>80</v>
      </c>
      <c r="G9" s="2">
        <v>80</v>
      </c>
      <c r="H9" s="2">
        <v>70</v>
      </c>
      <c r="I9" s="2">
        <f t="shared" si="0"/>
        <v>386</v>
      </c>
      <c r="J9" s="2">
        <f t="shared" si="1"/>
        <v>77.2</v>
      </c>
      <c r="K9" s="2" t="str">
        <f t="shared" si="2"/>
        <v>Звичайна</v>
      </c>
      <c r="L9" s="21">
        <f t="shared" si="3"/>
        <v>2680</v>
      </c>
      <c r="M9" s="1"/>
      <c r="N9" s="1"/>
      <c r="O9" s="1"/>
    </row>
    <row r="10" spans="1:15" hidden="1" x14ac:dyDescent="0.3">
      <c r="A10" s="14">
        <v>8</v>
      </c>
      <c r="B10" s="2" t="s">
        <v>19</v>
      </c>
      <c r="C10" s="2" t="s">
        <v>27</v>
      </c>
      <c r="D10" s="2">
        <v>70</v>
      </c>
      <c r="E10" s="2">
        <v>65</v>
      </c>
      <c r="F10" s="2">
        <v>65</v>
      </c>
      <c r="G10" s="2">
        <v>65</v>
      </c>
      <c r="H10" s="2">
        <v>96</v>
      </c>
      <c r="I10" s="2">
        <f t="shared" si="0"/>
        <v>361</v>
      </c>
      <c r="J10" s="2">
        <f t="shared" si="1"/>
        <v>72.2</v>
      </c>
      <c r="K10" s="2" t="str">
        <f t="shared" si="2"/>
        <v>Немає</v>
      </c>
      <c r="L10" s="21" t="str">
        <f t="shared" si="3"/>
        <v/>
      </c>
      <c r="M10" s="1"/>
      <c r="N10" s="1"/>
      <c r="O10" s="1"/>
    </row>
    <row r="11" spans="1:15" hidden="1" x14ac:dyDescent="0.3">
      <c r="A11" s="14">
        <v>9</v>
      </c>
      <c r="B11" s="2" t="s">
        <v>20</v>
      </c>
      <c r="C11" s="2" t="s">
        <v>26</v>
      </c>
      <c r="D11" s="2">
        <v>68</v>
      </c>
      <c r="E11" s="2">
        <v>100</v>
      </c>
      <c r="F11" s="2">
        <v>60</v>
      </c>
      <c r="G11" s="2">
        <v>100</v>
      </c>
      <c r="H11" s="2">
        <v>65</v>
      </c>
      <c r="I11" s="2">
        <f t="shared" si="0"/>
        <v>393</v>
      </c>
      <c r="J11" s="2">
        <f t="shared" si="1"/>
        <v>78.599999999999994</v>
      </c>
      <c r="K11" s="2" t="str">
        <f t="shared" si="2"/>
        <v>Звичайна</v>
      </c>
      <c r="L11" s="21">
        <f t="shared" si="3"/>
        <v>2680</v>
      </c>
      <c r="M11" s="1"/>
      <c r="N11" s="1"/>
      <c r="O11" s="1"/>
    </row>
    <row r="12" spans="1:15" hidden="1" x14ac:dyDescent="0.3">
      <c r="A12" s="14">
        <v>10</v>
      </c>
      <c r="B12" s="2" t="s">
        <v>21</v>
      </c>
      <c r="C12" s="2" t="s">
        <v>29</v>
      </c>
      <c r="D12" s="2">
        <v>90</v>
      </c>
      <c r="E12" s="2">
        <v>62</v>
      </c>
      <c r="F12" s="2">
        <v>95</v>
      </c>
      <c r="G12" s="2">
        <v>62</v>
      </c>
      <c r="H12" s="2">
        <v>86</v>
      </c>
      <c r="I12" s="2">
        <f t="shared" si="0"/>
        <v>395</v>
      </c>
      <c r="J12" s="2">
        <f t="shared" si="1"/>
        <v>79</v>
      </c>
      <c r="K12" s="2" t="str">
        <f t="shared" si="2"/>
        <v>Звичайна</v>
      </c>
      <c r="L12" s="21">
        <f t="shared" si="3"/>
        <v>2680</v>
      </c>
      <c r="M12" s="1"/>
      <c r="N12" s="1"/>
      <c r="O12" s="1"/>
    </row>
  </sheetData>
  <autoFilter ref="A1:L12">
    <filterColumn colId="2">
      <filters>
        <filter val="УЕ-32"/>
      </filters>
    </filterColumn>
    <filterColumn colId="3" showButton="0"/>
    <filterColumn colId="4" showButton="0"/>
    <filterColumn colId="5" showButton="0"/>
    <filterColumn colId="6" showButton="0"/>
  </autoFilter>
  <mergeCells count="8">
    <mergeCell ref="K1:K2"/>
    <mergeCell ref="L1:L2"/>
    <mergeCell ref="A1:A2"/>
    <mergeCell ref="B1:B2"/>
    <mergeCell ref="C1:C2"/>
    <mergeCell ref="D1:H1"/>
    <mergeCell ref="I1:I2"/>
    <mergeCell ref="J1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sqref="A1:L12"/>
    </sheetView>
  </sheetViews>
  <sheetFormatPr defaultRowHeight="14.4" x14ac:dyDescent="0.3"/>
  <cols>
    <col min="2" max="2" width="11.33203125" bestFit="1" customWidth="1"/>
    <col min="11" max="11" width="10.44140625" bestFit="1" customWidth="1"/>
    <col min="12" max="12" width="10.21875" customWidth="1"/>
    <col min="15" max="15" width="14.6640625" bestFit="1" customWidth="1"/>
  </cols>
  <sheetData>
    <row r="1" spans="1:15" x14ac:dyDescent="0.3">
      <c r="A1" s="15" t="s">
        <v>34</v>
      </c>
      <c r="B1" s="5" t="s">
        <v>0</v>
      </c>
      <c r="C1" s="6" t="s">
        <v>1</v>
      </c>
      <c r="D1" s="7" t="s">
        <v>2</v>
      </c>
      <c r="E1" s="8"/>
      <c r="F1" s="8"/>
      <c r="G1" s="8"/>
      <c r="H1" s="9"/>
      <c r="I1" s="10" t="s">
        <v>8</v>
      </c>
      <c r="J1" s="10" t="s">
        <v>9</v>
      </c>
      <c r="K1" s="10" t="s">
        <v>10</v>
      </c>
      <c r="L1" s="10" t="s">
        <v>11</v>
      </c>
      <c r="M1" s="1"/>
      <c r="N1" s="1"/>
      <c r="O1" s="1"/>
    </row>
    <row r="2" spans="1:15" ht="105.6" x14ac:dyDescent="0.3">
      <c r="A2" s="15"/>
      <c r="B2" s="11"/>
      <c r="C2" s="12"/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0"/>
      <c r="J2" s="10"/>
      <c r="K2" s="10"/>
      <c r="L2" s="10"/>
      <c r="M2" s="1"/>
      <c r="N2" s="1"/>
      <c r="O2" s="1"/>
    </row>
    <row r="3" spans="1:15" x14ac:dyDescent="0.3">
      <c r="A3" s="14">
        <v>6</v>
      </c>
      <c r="B3" s="2" t="s">
        <v>17</v>
      </c>
      <c r="C3" s="2" t="s">
        <v>25</v>
      </c>
      <c r="D3" s="2">
        <v>100</v>
      </c>
      <c r="E3" s="2">
        <v>88</v>
      </c>
      <c r="F3" s="2">
        <v>95</v>
      </c>
      <c r="G3" s="2">
        <v>100</v>
      </c>
      <c r="H3" s="2">
        <v>95</v>
      </c>
      <c r="I3" s="2">
        <f>SUM(D3:H3)</f>
        <v>478</v>
      </c>
      <c r="J3" s="2">
        <f>AVERAGE(D3:H3)</f>
        <v>95.6</v>
      </c>
      <c r="K3" s="2" t="str">
        <f>IF(J3&gt;=95,"Підвищена",IF(AND(J3&gt;=75,J3&lt;95),"Звичайна","Немає"))</f>
        <v>Підвищена</v>
      </c>
      <c r="L3" s="21">
        <f>IF(K3="Підвищена", $O$3*45%, IF(K3="Звичайна", $O$3*40%, ""))</f>
        <v>3015</v>
      </c>
      <c r="M3" s="1"/>
      <c r="N3" s="16" t="s">
        <v>30</v>
      </c>
      <c r="O3" s="20">
        <v>6700</v>
      </c>
    </row>
    <row r="4" spans="1:15" x14ac:dyDescent="0.3">
      <c r="A4" s="14">
        <v>1</v>
      </c>
      <c r="B4" s="2" t="s">
        <v>12</v>
      </c>
      <c r="C4" s="2" t="s">
        <v>22</v>
      </c>
      <c r="D4" s="2">
        <v>95</v>
      </c>
      <c r="E4" s="2">
        <v>100</v>
      </c>
      <c r="F4" s="2">
        <v>85</v>
      </c>
      <c r="G4" s="2">
        <v>95</v>
      </c>
      <c r="H4" s="2">
        <v>100</v>
      </c>
      <c r="I4" s="2">
        <f>SUM(D4:H4)</f>
        <v>475</v>
      </c>
      <c r="J4" s="2">
        <f>AVERAGE(D4:H4)</f>
        <v>95</v>
      </c>
      <c r="K4" s="2" t="str">
        <f>IF(J4&gt;=95,"Підвищена",IF(AND(J4&gt;=75,J4&lt;95),"Звичайна","Немає"))</f>
        <v>Підвищена</v>
      </c>
      <c r="L4" s="21">
        <f>IF(K4="Підвищена", $O$3*45%, IF(K4="Звичайна", $O$3*40%, ""))</f>
        <v>3015</v>
      </c>
      <c r="M4" s="1"/>
      <c r="N4" s="17" t="s">
        <v>31</v>
      </c>
      <c r="O4" s="3" t="s">
        <v>32</v>
      </c>
    </row>
    <row r="5" spans="1:15" x14ac:dyDescent="0.3">
      <c r="A5" s="14">
        <v>5</v>
      </c>
      <c r="B5" s="2" t="s">
        <v>16</v>
      </c>
      <c r="C5" s="2" t="s">
        <v>22</v>
      </c>
      <c r="D5" s="2">
        <v>100</v>
      </c>
      <c r="E5" s="2">
        <v>96</v>
      </c>
      <c r="F5" s="2">
        <v>95</v>
      </c>
      <c r="G5" s="2">
        <v>95</v>
      </c>
      <c r="H5" s="2">
        <v>78</v>
      </c>
      <c r="I5" s="2">
        <f>SUM(D5:H5)</f>
        <v>464</v>
      </c>
      <c r="J5" s="2">
        <f>AVERAGE(D5:H5)</f>
        <v>92.8</v>
      </c>
      <c r="K5" s="2" t="str">
        <f>IF(J5&gt;=95,"Підвищена",IF(AND(J5&gt;=75,J5&lt;95),"Звичайна","Немає"))</f>
        <v>Звичайна</v>
      </c>
      <c r="L5" s="21">
        <f>IF(K5="Підвищена", $O$3*45%, IF(K5="Звичайна", $O$3*40%, ""))</f>
        <v>2680</v>
      </c>
      <c r="M5" s="1"/>
      <c r="N5" s="18" t="s">
        <v>35</v>
      </c>
      <c r="O5" s="4" t="s">
        <v>33</v>
      </c>
    </row>
    <row r="6" spans="1:15" x14ac:dyDescent="0.3">
      <c r="A6" s="14">
        <v>2</v>
      </c>
      <c r="B6" s="2" t="s">
        <v>13</v>
      </c>
      <c r="C6" s="2" t="s">
        <v>23</v>
      </c>
      <c r="D6" s="2">
        <v>90</v>
      </c>
      <c r="E6" s="2">
        <v>80</v>
      </c>
      <c r="F6" s="2">
        <v>85</v>
      </c>
      <c r="G6" s="2">
        <v>84</v>
      </c>
      <c r="H6" s="2">
        <v>86</v>
      </c>
      <c r="I6" s="2">
        <f>SUM(D6:H6)</f>
        <v>425</v>
      </c>
      <c r="J6" s="2">
        <f>AVERAGE(D6:H6)</f>
        <v>85</v>
      </c>
      <c r="K6" s="2" t="str">
        <f>IF(J6&gt;=95,"Підвищена",IF(AND(J6&gt;=75,J6&lt;95),"Звичайна","Немає"))</f>
        <v>Звичайна</v>
      </c>
      <c r="L6" s="21">
        <f>IF(K6="Підвищена", $O$3*45%, IF(K6="Звичайна", $O$3*40%, ""))</f>
        <v>2680</v>
      </c>
      <c r="M6" s="1"/>
      <c r="N6" s="1"/>
      <c r="O6" s="1"/>
    </row>
    <row r="7" spans="1:15" x14ac:dyDescent="0.3">
      <c r="A7" s="14">
        <v>10</v>
      </c>
      <c r="B7" s="2" t="s">
        <v>21</v>
      </c>
      <c r="C7" s="2" t="s">
        <v>29</v>
      </c>
      <c r="D7" s="2">
        <v>90</v>
      </c>
      <c r="E7" s="2">
        <v>62</v>
      </c>
      <c r="F7" s="2">
        <v>95</v>
      </c>
      <c r="G7" s="2">
        <v>62</v>
      </c>
      <c r="H7" s="2">
        <v>86</v>
      </c>
      <c r="I7" s="2">
        <f>SUM(D7:H7)</f>
        <v>395</v>
      </c>
      <c r="J7" s="2">
        <f>AVERAGE(D7:H7)</f>
        <v>79</v>
      </c>
      <c r="K7" s="2" t="str">
        <f>IF(J7&gt;=95,"Підвищена",IF(AND(J7&gt;=75,J7&lt;95),"Звичайна","Немає"))</f>
        <v>Звичайна</v>
      </c>
      <c r="L7" s="21">
        <f>IF(K7="Підвищена", $O$3*45%, IF(K7="Звичайна", $O$3*40%, ""))</f>
        <v>2680</v>
      </c>
      <c r="M7" s="1"/>
      <c r="N7" s="1"/>
      <c r="O7" s="1"/>
    </row>
    <row r="8" spans="1:15" x14ac:dyDescent="0.3">
      <c r="A8" s="14">
        <v>9</v>
      </c>
      <c r="B8" s="2" t="s">
        <v>20</v>
      </c>
      <c r="C8" s="2" t="s">
        <v>26</v>
      </c>
      <c r="D8" s="2">
        <v>68</v>
      </c>
      <c r="E8" s="2">
        <v>100</v>
      </c>
      <c r="F8" s="2">
        <v>60</v>
      </c>
      <c r="G8" s="2">
        <v>100</v>
      </c>
      <c r="H8" s="2">
        <v>65</v>
      </c>
      <c r="I8" s="2">
        <f>SUM(D8:H8)</f>
        <v>393</v>
      </c>
      <c r="J8" s="2">
        <f>AVERAGE(D8:H8)</f>
        <v>78.599999999999994</v>
      </c>
      <c r="K8" s="2" t="str">
        <f>IF(J8&gt;=95,"Підвищена",IF(AND(J8&gt;=75,J8&lt;95),"Звичайна","Немає"))</f>
        <v>Звичайна</v>
      </c>
      <c r="L8" s="21">
        <f>IF(K8="Підвищена", $O$3*45%, IF(K8="Звичайна", $O$3*40%, ""))</f>
        <v>2680</v>
      </c>
      <c r="M8" s="1"/>
      <c r="N8" s="1"/>
      <c r="O8" s="1"/>
    </row>
    <row r="9" spans="1:15" x14ac:dyDescent="0.3">
      <c r="A9" s="14">
        <v>7</v>
      </c>
      <c r="B9" s="2" t="s">
        <v>18</v>
      </c>
      <c r="C9" s="2" t="s">
        <v>26</v>
      </c>
      <c r="D9" s="2">
        <v>80</v>
      </c>
      <c r="E9" s="2">
        <v>76</v>
      </c>
      <c r="F9" s="2">
        <v>80</v>
      </c>
      <c r="G9" s="2">
        <v>80</v>
      </c>
      <c r="H9" s="2">
        <v>70</v>
      </c>
      <c r="I9" s="2">
        <f>SUM(D9:H9)</f>
        <v>386</v>
      </c>
      <c r="J9" s="2">
        <f>AVERAGE(D9:H9)</f>
        <v>77.2</v>
      </c>
      <c r="K9" s="2" t="str">
        <f>IF(J9&gt;=95,"Підвищена",IF(AND(J9&gt;=75,J9&lt;95),"Звичайна","Немає"))</f>
        <v>Звичайна</v>
      </c>
      <c r="L9" s="21">
        <f>IF(K9="Підвищена", $O$3*45%, IF(K9="Звичайна", $O$3*40%, ""))</f>
        <v>2680</v>
      </c>
      <c r="M9" s="1"/>
      <c r="N9" s="1"/>
      <c r="O9" s="1"/>
    </row>
    <row r="10" spans="1:15" x14ac:dyDescent="0.3">
      <c r="A10" s="14">
        <v>3</v>
      </c>
      <c r="B10" s="2" t="s">
        <v>14</v>
      </c>
      <c r="C10" s="2" t="s">
        <v>24</v>
      </c>
      <c r="D10" s="2">
        <v>69</v>
      </c>
      <c r="E10" s="2">
        <v>75</v>
      </c>
      <c r="F10" s="2">
        <v>86</v>
      </c>
      <c r="G10" s="2">
        <v>63</v>
      </c>
      <c r="H10" s="2">
        <v>75</v>
      </c>
      <c r="I10" s="2">
        <f>SUM(D10:H10)</f>
        <v>368</v>
      </c>
      <c r="J10" s="19">
        <f>AVERAGE(D10:H10)</f>
        <v>73.599999999999994</v>
      </c>
      <c r="K10" s="2" t="str">
        <f>IF(J10&gt;=95,"Підвищена",IF(AND(J10&gt;=75,J10&lt;95),"Звичайна","Немає"))</f>
        <v>Немає</v>
      </c>
      <c r="L10" s="21" t="str">
        <f>IF(K10="Підвищена", $O$3*45%, IF(K10="Звичайна", $O$3*40%, ""))</f>
        <v/>
      </c>
      <c r="M10" s="1"/>
      <c r="N10" s="1"/>
      <c r="O10" s="1"/>
    </row>
    <row r="11" spans="1:15" x14ac:dyDescent="0.3">
      <c r="A11" s="14">
        <v>4</v>
      </c>
      <c r="B11" s="2" t="s">
        <v>15</v>
      </c>
      <c r="C11" s="2" t="s">
        <v>28</v>
      </c>
      <c r="D11" s="2">
        <v>80</v>
      </c>
      <c r="E11" s="2">
        <v>65</v>
      </c>
      <c r="F11" s="2">
        <v>70</v>
      </c>
      <c r="G11" s="2">
        <v>70</v>
      </c>
      <c r="H11" s="2">
        <v>82</v>
      </c>
      <c r="I11" s="2">
        <f>SUM(D11:H11)</f>
        <v>367</v>
      </c>
      <c r="J11" s="2">
        <f>AVERAGE(D11:H11)</f>
        <v>73.400000000000006</v>
      </c>
      <c r="K11" s="2" t="str">
        <f>IF(J11&gt;=95,"Підвищена",IF(AND(J11&gt;=75,J11&lt;95),"Звичайна","Немає"))</f>
        <v>Немає</v>
      </c>
      <c r="L11" s="21" t="str">
        <f>IF(K11="Підвищена", $O$3*45%, IF(K11="Звичайна", $O$3*40%, ""))</f>
        <v/>
      </c>
      <c r="M11" s="1"/>
      <c r="N11" s="1"/>
      <c r="O11" s="1"/>
    </row>
    <row r="12" spans="1:15" x14ac:dyDescent="0.3">
      <c r="A12" s="14">
        <v>8</v>
      </c>
      <c r="B12" s="2" t="s">
        <v>19</v>
      </c>
      <c r="C12" s="2" t="s">
        <v>27</v>
      </c>
      <c r="D12" s="2">
        <v>70</v>
      </c>
      <c r="E12" s="2">
        <v>65</v>
      </c>
      <c r="F12" s="2">
        <v>65</v>
      </c>
      <c r="G12" s="2">
        <v>65</v>
      </c>
      <c r="H12" s="2">
        <v>96</v>
      </c>
      <c r="I12" s="2">
        <f>SUM(D12:H12)</f>
        <v>361</v>
      </c>
      <c r="J12" s="2">
        <f>AVERAGE(D12:H12)</f>
        <v>72.2</v>
      </c>
      <c r="K12" s="2" t="str">
        <f>IF(J12&gt;=95,"Підвищена",IF(AND(J12&gt;=75,J12&lt;95),"Звичайна","Немає"))</f>
        <v>Немає</v>
      </c>
      <c r="L12" s="21" t="str">
        <f>IF(K12="Підвищена", $O$3*45%, IF(K12="Звичайна", $O$3*40%, ""))</f>
        <v/>
      </c>
      <c r="M12" s="1"/>
      <c r="N12" s="1"/>
      <c r="O12" s="1"/>
    </row>
  </sheetData>
  <autoFilter ref="A1:L12">
    <filterColumn colId="3" showButton="0"/>
    <filterColumn colId="4" showButton="0"/>
    <filterColumn colId="5" showButton="0"/>
    <filterColumn colId="6" showButton="0"/>
    <sortState ref="A4:L12">
      <sortCondition descending="1" ref="J1:J12"/>
    </sortState>
  </autoFilter>
  <mergeCells count="8">
    <mergeCell ref="K1:K2"/>
    <mergeCell ref="L1:L2"/>
    <mergeCell ref="A1:A2"/>
    <mergeCell ref="B1:B2"/>
    <mergeCell ref="C1:C2"/>
    <mergeCell ref="D1:H1"/>
    <mergeCell ref="I1:I2"/>
    <mergeCell ref="J1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Аркуш1</vt:lpstr>
      <vt:lpstr>Аркуш2</vt:lpstr>
      <vt:lpstr>Аркуш3</vt:lpstr>
      <vt:lpstr>Аркуш4</vt:lpstr>
      <vt:lpstr>Аркуш6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2025-10-09T20:00:33Z</cp:lastPrinted>
  <dcterms:created xsi:type="dcterms:W3CDTF">2025-10-09T16:50:12Z</dcterms:created>
  <dcterms:modified xsi:type="dcterms:W3CDTF">2025-10-09T20:49:11Z</dcterms:modified>
</cp:coreProperties>
</file>