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4.xml" ContentType="application/vnd.ms-office.chartsty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style2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/colors4.xml" ContentType="application/vnd.ms-office.chartcolorstyle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3.xml" ContentType="application/vnd.ms-office.chartcolorsty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4"/>
  </bookViews>
  <sheets>
    <sheet name="Transmitted radiation " sheetId="1" r:id="rId1"/>
    <sheet name="X-Y scatter charts " sheetId="2" r:id="rId2"/>
    <sheet name="Scatter chart for lead " sheetId="3" r:id="rId3"/>
    <sheet name="Combinations of thickness" sheetId="5" r:id="rId4"/>
    <sheet name="Лист4" sheetId="4" r:id="rId5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3"/>
  <c r="D21"/>
  <c r="D20"/>
  <c r="D19"/>
  <c r="D18"/>
  <c r="D17"/>
  <c r="D16"/>
  <c r="D15"/>
  <c r="D14"/>
  <c r="D13"/>
  <c r="O23" i="5"/>
  <c r="K23"/>
  <c r="G23"/>
  <c r="M22"/>
  <c r="I22"/>
  <c r="O21"/>
  <c r="K21"/>
  <c r="G21"/>
  <c r="M20"/>
  <c r="I20"/>
  <c r="O19"/>
  <c r="K19"/>
  <c r="G19"/>
  <c r="M18"/>
  <c r="I18"/>
  <c r="O17"/>
  <c r="K17"/>
  <c r="G17"/>
  <c r="M16"/>
  <c r="I16"/>
  <c r="O15"/>
  <c r="K15"/>
  <c r="G15"/>
  <c r="M14"/>
  <c r="I14"/>
  <c r="F14"/>
  <c r="O13"/>
  <c r="K13"/>
  <c r="G13"/>
  <c r="F13"/>
  <c r="E13"/>
  <c r="E22"/>
  <c r="E18"/>
  <c r="E14"/>
  <c r="G12"/>
  <c r="H12" s="1"/>
  <c r="I12" s="1"/>
  <c r="J12" s="1"/>
  <c r="K12" s="1"/>
  <c r="L12" s="1"/>
  <c r="M12" s="1"/>
  <c r="N12" s="1"/>
  <c r="O12" s="1"/>
  <c r="O14" s="1"/>
  <c r="D16"/>
  <c r="D17" s="1"/>
  <c r="D18" s="1"/>
  <c r="D19" s="1"/>
  <c r="D20" s="1"/>
  <c r="D21" s="1"/>
  <c r="D22" s="1"/>
  <c r="D23" s="1"/>
  <c r="N23" s="1"/>
  <c r="D15"/>
  <c r="N15" s="1"/>
  <c r="C13" i="4"/>
  <c r="B14"/>
  <c r="C14" s="1"/>
  <c r="C13" i="3"/>
  <c r="B14"/>
  <c r="C14" s="1"/>
  <c r="E14" i="2"/>
  <c r="E13"/>
  <c r="D13"/>
  <c r="C13"/>
  <c r="B14"/>
  <c r="D14" s="1"/>
  <c r="D15" i="1"/>
  <c r="D14"/>
  <c r="D13"/>
  <c r="D12"/>
  <c r="D11"/>
  <c r="D10"/>
  <c r="E15"/>
  <c r="E14"/>
  <c r="E13"/>
  <c r="E12"/>
  <c r="E11"/>
  <c r="C15"/>
  <c r="C14"/>
  <c r="C13"/>
  <c r="C12"/>
  <c r="C11"/>
  <c r="E10"/>
  <c r="C10"/>
  <c r="E15" i="5" l="1"/>
  <c r="E19"/>
  <c r="E23"/>
  <c r="H13"/>
  <c r="L13"/>
  <c r="J14"/>
  <c r="N14"/>
  <c r="H15"/>
  <c r="L15"/>
  <c r="F16"/>
  <c r="J16"/>
  <c r="N16"/>
  <c r="H17"/>
  <c r="L17"/>
  <c r="F18"/>
  <c r="J18"/>
  <c r="N18"/>
  <c r="H19"/>
  <c r="L19"/>
  <c r="F20"/>
  <c r="J20"/>
  <c r="N20"/>
  <c r="H21"/>
  <c r="L21"/>
  <c r="F22"/>
  <c r="J22"/>
  <c r="N22"/>
  <c r="H23"/>
  <c r="L23"/>
  <c r="E16"/>
  <c r="E20"/>
  <c r="I13"/>
  <c r="M13"/>
  <c r="G14"/>
  <c r="K14"/>
  <c r="I15"/>
  <c r="M15"/>
  <c r="G16"/>
  <c r="K16"/>
  <c r="O16"/>
  <c r="I17"/>
  <c r="M17"/>
  <c r="G18"/>
  <c r="K18"/>
  <c r="O18"/>
  <c r="I19"/>
  <c r="M19"/>
  <c r="G20"/>
  <c r="K20"/>
  <c r="O20"/>
  <c r="I21"/>
  <c r="M21"/>
  <c r="G22"/>
  <c r="K22"/>
  <c r="O22"/>
  <c r="I23"/>
  <c r="M23"/>
  <c r="E17"/>
  <c r="E21"/>
  <c r="J13"/>
  <c r="N13"/>
  <c r="H14"/>
  <c r="L14"/>
  <c r="F15"/>
  <c r="J15"/>
  <c r="H16"/>
  <c r="L16"/>
  <c r="F17"/>
  <c r="J17"/>
  <c r="N17"/>
  <c r="H18"/>
  <c r="L18"/>
  <c r="F19"/>
  <c r="J19"/>
  <c r="N19"/>
  <c r="H20"/>
  <c r="L20"/>
  <c r="F21"/>
  <c r="J21"/>
  <c r="N21"/>
  <c r="H22"/>
  <c r="L22"/>
  <c r="F23"/>
  <c r="J23"/>
  <c r="B15" i="4"/>
  <c r="C15" s="1"/>
  <c r="B15" i="3"/>
  <c r="B15" i="2"/>
  <c r="C14"/>
  <c r="B16" i="4" l="1"/>
  <c r="C16" s="1"/>
  <c r="C15" i="3"/>
  <c r="B16"/>
  <c r="E15" i="2"/>
  <c r="D15"/>
  <c r="C15"/>
  <c r="B16"/>
  <c r="B17"/>
  <c r="B17" i="4" l="1"/>
  <c r="C17" s="1"/>
  <c r="C16" i="3"/>
  <c r="B17"/>
  <c r="C16" i="2"/>
  <c r="E16"/>
  <c r="D16"/>
  <c r="C17"/>
  <c r="E17"/>
  <c r="D17"/>
  <c r="B18"/>
  <c r="B18" i="4" l="1"/>
  <c r="C18" s="1"/>
  <c r="C17" i="3"/>
  <c r="B18"/>
  <c r="D18" i="2"/>
  <c r="E18"/>
  <c r="C18"/>
  <c r="B19"/>
  <c r="B19" i="4" l="1"/>
  <c r="C19" s="1"/>
  <c r="C18" i="3"/>
  <c r="B19"/>
  <c r="B20" i="2"/>
  <c r="E19"/>
  <c r="D19"/>
  <c r="C19"/>
  <c r="B20" i="4" l="1"/>
  <c r="C20" s="1"/>
  <c r="C19" i="3"/>
  <c r="B20"/>
  <c r="B21" i="2"/>
  <c r="E20"/>
  <c r="D20"/>
  <c r="C20"/>
  <c r="B21" i="4" l="1"/>
  <c r="C21" s="1"/>
  <c r="C20" i="3"/>
  <c r="B21"/>
  <c r="B22" i="2"/>
  <c r="C21"/>
  <c r="D21"/>
  <c r="E21"/>
  <c r="B22" i="4" l="1"/>
  <c r="C22" s="1"/>
  <c r="C21" i="3"/>
  <c r="B22"/>
  <c r="D22" i="2"/>
  <c r="E22"/>
  <c r="C22"/>
  <c r="C22" i="3" l="1"/>
</calcChain>
</file>

<file path=xl/sharedStrings.xml><?xml version="1.0" encoding="utf-8"?>
<sst xmlns="http://schemas.openxmlformats.org/spreadsheetml/2006/main" count="34" uniqueCount="14">
  <si>
    <t>Lead</t>
  </si>
  <si>
    <t>Iron</t>
  </si>
  <si>
    <t>Aluminium</t>
  </si>
  <si>
    <t>Thickness of shield, T, sm / Alpha</t>
  </si>
  <si>
    <t>Intensity of radiation</t>
  </si>
  <si>
    <t>Alpha</t>
  </si>
  <si>
    <t>Transmitted radiation, watt /m2</t>
  </si>
  <si>
    <t xml:space="preserve">Combinations of thickness for iron and aluminum </t>
  </si>
  <si>
    <t xml:space="preserve">Scatter chart for lead </t>
  </si>
  <si>
    <t xml:space="preserve">X-Y scatter charts </t>
  </si>
  <si>
    <t>Intensity of radiation, watt /m2</t>
  </si>
  <si>
    <t>Thickness of iron, sm (column) )/ Thickness of Aluminium, sm (line)</t>
  </si>
  <si>
    <t>LOG</t>
  </si>
  <si>
    <t>LN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</si>
</sst>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1" xfId="0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0" xfId="0" applyFont="1"/>
    <xf numFmtId="2" fontId="0" fillId="0" borderId="1" xfId="0" applyNumberFormat="1" applyBorder="1" applyAlignment="1">
      <alignment horizontal="center"/>
    </xf>
    <xf numFmtId="0" fontId="5" fillId="0" borderId="0" xfId="0" applyFont="1"/>
    <xf numFmtId="0" fontId="6" fillId="0" borderId="0" xfId="0" applyFont="1"/>
    <xf numFmtId="2" fontId="0" fillId="2" borderId="1" xfId="0" applyNumberFormat="1" applyFill="1" applyBorder="1" applyAlignment="1">
      <alignment horizontal="center"/>
    </xf>
    <xf numFmtId="0" fontId="4" fillId="0" borderId="3" xfId="0" applyFont="1" applyBorder="1" applyAlignment="1">
      <alignment horizontal="left" vertical="center" readingOrder="1"/>
    </xf>
    <xf numFmtId="0" fontId="0" fillId="0" borderId="2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600" b="1" i="0" baseline="0">
                <a:solidFill>
                  <a:sysClr val="windowText" lastClr="000000"/>
                </a:solidFill>
                <a:effectLst/>
              </a:rPr>
              <a:t>Dependence transmitted radiation from the thickness of shield</a:t>
            </a:r>
            <a:endParaRPr lang="ru-RU" sz="1600" b="1">
              <a:solidFill>
                <a:sysClr val="windowText" lastClr="000000"/>
              </a:solidFill>
              <a:effectLst/>
            </a:endParaRPr>
          </a:p>
        </c:rich>
      </c:tx>
      <c:spPr>
        <a:noFill/>
        <a:ln>
          <a:noFill/>
        </a:ln>
        <a:effectLst/>
      </c:spPr>
    </c:title>
    <c:plotArea>
      <c:layout/>
      <c:lineChart>
        <c:grouping val="standard"/>
        <c:ser>
          <c:idx val="0"/>
          <c:order val="0"/>
          <c:tx>
            <c:strRef>
              <c:f>'X-Y scatter charts '!$C$12</c:f>
              <c:strCache>
                <c:ptCount val="1"/>
                <c:pt idx="0">
                  <c:v>Lead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'X-Y scatter charts '!$B$13:$B$22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'X-Y scatter charts '!$C$13:$C$22</c:f>
              <c:numCache>
                <c:formatCode>0.00</c:formatCode>
                <c:ptCount val="10"/>
                <c:pt idx="0">
                  <c:v>231.50653415561405</c:v>
                </c:pt>
                <c:pt idx="1">
                  <c:v>107.19055071348897</c:v>
                </c:pt>
                <c:pt idx="2">
                  <c:v>49.630625779822829</c:v>
                </c:pt>
                <c:pt idx="3">
                  <c:v>22.979628324522103</c:v>
                </c:pt>
                <c:pt idx="4">
                  <c:v>10.639868219188584</c:v>
                </c:pt>
                <c:pt idx="5">
                  <c:v>4.9263980305936288</c:v>
                </c:pt>
                <c:pt idx="6">
                  <c:v>2.2809866678675461</c:v>
                </c:pt>
                <c:pt idx="7">
                  <c:v>1.056126635866357</c:v>
                </c:pt>
                <c:pt idx="8">
                  <c:v>0.48900043419769729</c:v>
                </c:pt>
                <c:pt idx="9">
                  <c:v>0.22641359144339848</c:v>
                </c:pt>
              </c:numCache>
            </c:numRef>
          </c:val>
        </c:ser>
        <c:ser>
          <c:idx val="1"/>
          <c:order val="1"/>
          <c:tx>
            <c:strRef>
              <c:f>'X-Y scatter charts '!$D$12</c:f>
              <c:strCache>
                <c:ptCount val="1"/>
                <c:pt idx="0">
                  <c:v>Iron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'X-Y scatter charts '!$B$13:$B$22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'X-Y scatter charts '!$D$13:$D$22</c:f>
              <c:numCache>
                <c:formatCode>0.00</c:formatCode>
                <c:ptCount val="10"/>
                <c:pt idx="0">
                  <c:v>322.01821054157068</c:v>
                </c:pt>
                <c:pt idx="1">
                  <c:v>207.39145584079068</c:v>
                </c:pt>
                <c:pt idx="2">
                  <c:v>133.56765098292516</c:v>
                </c:pt>
                <c:pt idx="3">
                  <c:v>86.022431911525274</c:v>
                </c:pt>
                <c:pt idx="4">
                  <c:v>55.401579181166937</c:v>
                </c:pt>
                <c:pt idx="5">
                  <c:v>35.680634778193024</c:v>
                </c:pt>
                <c:pt idx="6">
                  <c:v>22.979628324522103</c:v>
                </c:pt>
                <c:pt idx="7">
                  <c:v>14.799717583946</c:v>
                </c:pt>
                <c:pt idx="8">
                  <c:v>9.5315571458058184</c:v>
                </c:pt>
                <c:pt idx="9">
                  <c:v>6.1386699515342178</c:v>
                </c:pt>
              </c:numCache>
            </c:numRef>
          </c:val>
        </c:ser>
        <c:ser>
          <c:idx val="2"/>
          <c:order val="2"/>
          <c:tx>
            <c:strRef>
              <c:f>'X-Y scatter charts '!$E$12</c:f>
              <c:strCache>
                <c:ptCount val="1"/>
                <c:pt idx="0">
                  <c:v>Aluminium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'X-Y scatter charts '!$B$13:$B$22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'X-Y scatter charts '!$E$13:$E$22</c:f>
              <c:numCache>
                <c:formatCode>0.00</c:formatCode>
                <c:ptCount val="10"/>
                <c:pt idx="0">
                  <c:v>426.07189448310567</c:v>
                </c:pt>
                <c:pt idx="1">
                  <c:v>363.07451853684546</c:v>
                </c:pt>
                <c:pt idx="2">
                  <c:v>309.3916959030704</c:v>
                </c:pt>
                <c:pt idx="3">
                  <c:v>263.64621202152426</c:v>
                </c:pt>
                <c:pt idx="4">
                  <c:v>224.66448205861079</c:v>
                </c:pt>
                <c:pt idx="5">
                  <c:v>191.44644298755603</c:v>
                </c:pt>
                <c:pt idx="6">
                  <c:v>163.13989731151975</c:v>
                </c:pt>
                <c:pt idx="7">
                  <c:v>139.01865022659706</c:v>
                </c:pt>
                <c:pt idx="8">
                  <c:v>118.46387934106089</c:v>
                </c:pt>
                <c:pt idx="9">
                  <c:v>100.9482589973277</c:v>
                </c:pt>
              </c:numCache>
            </c:numRef>
          </c:val>
        </c:ser>
        <c:dLbls>
          <c:showVal val="1"/>
        </c:dLbls>
        <c:marker val="1"/>
        <c:axId val="68750336"/>
        <c:axId val="68781184"/>
      </c:lineChart>
      <c:catAx>
        <c:axId val="68750336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>
                    <a:effectLst/>
                  </a:rPr>
                  <a:t>Thickness of shield, sm</a:t>
                </a:r>
                <a:endParaRPr lang="ru-RU">
                  <a:effectLst/>
                </a:endParaRP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781184"/>
        <c:crosses val="autoZero"/>
        <c:auto val="1"/>
        <c:lblAlgn val="ctr"/>
        <c:lblOffset val="100"/>
      </c:catAx>
      <c:valAx>
        <c:axId val="687811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>
                    <a:effectLst/>
                  </a:rPr>
                  <a:t>Transmitted radiation, </a:t>
                </a:r>
                <a:r>
                  <a:rPr lang="ru-RU" sz="1800" b="0" i="0" baseline="0">
                    <a:effectLst/>
                  </a:rPr>
                  <a:t>watt /m2</a:t>
                </a:r>
                <a:endParaRPr lang="ru-RU">
                  <a:effectLst/>
                </a:endParaRPr>
              </a:p>
            </c:rich>
          </c:tx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75033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800" b="1" i="0" baseline="0">
                <a:solidFill>
                  <a:sysClr val="windowText" lastClr="000000"/>
                </a:solidFill>
                <a:effectLst/>
              </a:rPr>
              <a:t>Transmitted radiation vs. shield thickness for lead using a log y </a:t>
            </a:r>
            <a:r>
              <a:rPr lang="ru-RU" sz="1800" b="1" i="0" baseline="0">
                <a:solidFill>
                  <a:sysClr val="windowText" lastClr="000000"/>
                </a:solidFill>
                <a:effectLst/>
              </a:rPr>
              <a:t>coordinate system</a:t>
            </a:r>
            <a:endParaRPr lang="ru-RU">
              <a:solidFill>
                <a:sysClr val="windowText" lastClr="000000"/>
              </a:solidFill>
              <a:effectLst/>
            </a:endParaRPr>
          </a:p>
        </c:rich>
      </c:tx>
      <c:spPr>
        <a:noFill/>
        <a:ln>
          <a:noFill/>
        </a:ln>
        <a:effectLst/>
      </c:spPr>
    </c:title>
    <c:plotArea>
      <c:layout/>
      <c:lineChart>
        <c:grouping val="standard"/>
        <c:ser>
          <c:idx val="0"/>
          <c:order val="0"/>
          <c:tx>
            <c:strRef>
              <c:f>'Scatter chart for lead '!$C$12</c:f>
              <c:strCache>
                <c:ptCount val="1"/>
                <c:pt idx="0">
                  <c:v>LOG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'Scatter chart for lead '!$B$13:$B$22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'Scatter chart for lead '!$C$13:$C$22</c:f>
              <c:numCache>
                <c:formatCode>0.00</c:formatCode>
                <c:ptCount val="10"/>
                <c:pt idx="0">
                  <c:v>2.3645632532705148</c:v>
                </c:pt>
                <c:pt idx="1">
                  <c:v>2.0301565022050108</c:v>
                </c:pt>
                <c:pt idx="2">
                  <c:v>1.695749751139507</c:v>
                </c:pt>
                <c:pt idx="3">
                  <c:v>1.361343000074003</c:v>
                </c:pt>
                <c:pt idx="4">
                  <c:v>1.0269362490084992</c:v>
                </c:pt>
                <c:pt idx="5">
                  <c:v>0.69252949794299534</c:v>
                </c:pt>
                <c:pt idx="6">
                  <c:v>0.35812274687749118</c:v>
                </c:pt>
                <c:pt idx="7">
                  <c:v>2.3715995811987484E-2</c:v>
                </c:pt>
                <c:pt idx="8">
                  <c:v>-0.31069075525351619</c:v>
                </c:pt>
                <c:pt idx="9">
                  <c:v>-0.6450975063190203</c:v>
                </c:pt>
              </c:numCache>
            </c:numRef>
          </c:val>
        </c:ser>
        <c:dLbls>
          <c:showVal val="1"/>
        </c:dLbls>
        <c:marker val="1"/>
        <c:axId val="68827776"/>
        <c:axId val="68854528"/>
      </c:lineChart>
      <c:catAx>
        <c:axId val="68827776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Thickness of shield, T, sm</a:t>
                </a:r>
                <a:endParaRPr lang="ru-RU" sz="1200">
                  <a:solidFill>
                    <a:sysClr val="windowText" lastClr="000000"/>
                  </a:solidFill>
                </a:endParaRP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54528"/>
        <c:crosses val="autoZero"/>
        <c:auto val="1"/>
        <c:lblAlgn val="ctr"/>
        <c:lblOffset val="100"/>
      </c:catAx>
      <c:valAx>
        <c:axId val="688545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Log Transmitted radiation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777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800" b="1" i="0" baseline="0">
                <a:solidFill>
                  <a:sysClr val="windowText" lastClr="000000"/>
                </a:solidFill>
                <a:effectLst/>
              </a:rPr>
              <a:t>Transmitted radiation vs. shield thickness for lead using a log y </a:t>
            </a:r>
            <a:r>
              <a:rPr lang="ru-RU" sz="1800" b="1" i="0" baseline="0">
                <a:solidFill>
                  <a:sysClr val="windowText" lastClr="000000"/>
                </a:solidFill>
                <a:effectLst/>
              </a:rPr>
              <a:t>coordinate system</a:t>
            </a:r>
            <a:endParaRPr lang="ru-RU">
              <a:solidFill>
                <a:sysClr val="windowText" lastClr="000000"/>
              </a:solidFill>
              <a:effectLst/>
            </a:endParaRPr>
          </a:p>
        </c:rich>
      </c:tx>
      <c:spPr>
        <a:noFill/>
        <a:ln>
          <a:noFill/>
        </a:ln>
        <a:effectLst/>
      </c:spPr>
    </c:title>
    <c:plotArea>
      <c:layout/>
      <c:lineChart>
        <c:grouping val="standard"/>
        <c:ser>
          <c:idx val="0"/>
          <c:order val="0"/>
          <c:tx>
            <c:strRef>
              <c:f>'Scatter chart for lead '!$C$12</c:f>
              <c:strCache>
                <c:ptCount val="1"/>
                <c:pt idx="0">
                  <c:v>LOG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'Scatter chart for lead '!$C$13:$C$22</c:f>
              <c:numCache>
                <c:formatCode>0.00</c:formatCode>
                <c:ptCount val="10"/>
                <c:pt idx="0">
                  <c:v>2.3645632532705148</c:v>
                </c:pt>
                <c:pt idx="1">
                  <c:v>2.0301565022050108</c:v>
                </c:pt>
                <c:pt idx="2">
                  <c:v>1.695749751139507</c:v>
                </c:pt>
                <c:pt idx="3">
                  <c:v>1.361343000074003</c:v>
                </c:pt>
                <c:pt idx="4">
                  <c:v>1.0269362490084992</c:v>
                </c:pt>
                <c:pt idx="5">
                  <c:v>0.69252949794299534</c:v>
                </c:pt>
                <c:pt idx="6">
                  <c:v>0.35812274687749118</c:v>
                </c:pt>
                <c:pt idx="7">
                  <c:v>2.3715995811987484E-2</c:v>
                </c:pt>
                <c:pt idx="8">
                  <c:v>-0.31069075525351619</c:v>
                </c:pt>
                <c:pt idx="9">
                  <c:v>-0.6450975063190203</c:v>
                </c:pt>
              </c:numCache>
            </c:numRef>
          </c:val>
        </c:ser>
        <c:ser>
          <c:idx val="1"/>
          <c:order val="1"/>
          <c:tx>
            <c:strRef>
              <c:f>'Scatter chart for lead '!$D$12</c:f>
              <c:strCache>
                <c:ptCount val="1"/>
                <c:pt idx="0">
                  <c:v>LN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'Scatter chart for lead '!$D$13:$D$22</c:f>
              <c:numCache>
                <c:formatCode>0.00</c:formatCode>
                <c:ptCount val="10"/>
                <c:pt idx="0">
                  <c:v>5.4446080984221918</c:v>
                </c:pt>
                <c:pt idx="1">
                  <c:v>4.6746080984221914</c:v>
                </c:pt>
                <c:pt idx="2">
                  <c:v>3.9046080984221918</c:v>
                </c:pt>
                <c:pt idx="3">
                  <c:v>3.1346080984221918</c:v>
                </c:pt>
                <c:pt idx="4">
                  <c:v>2.3646080984221918</c:v>
                </c:pt>
                <c:pt idx="5">
                  <c:v>1.5946080984221918</c:v>
                </c:pt>
                <c:pt idx="6">
                  <c:v>0.82460809842219118</c:v>
                </c:pt>
                <c:pt idx="7">
                  <c:v>5.4608098422191602E-2</c:v>
                </c:pt>
                <c:pt idx="8">
                  <c:v>-0.71539190157780796</c:v>
                </c:pt>
                <c:pt idx="9">
                  <c:v>-1.4853919015778085</c:v>
                </c:pt>
              </c:numCache>
            </c:numRef>
          </c:val>
        </c:ser>
        <c:dLbls>
          <c:showVal val="1"/>
        </c:dLbls>
        <c:marker val="1"/>
        <c:axId val="69610112"/>
        <c:axId val="69632768"/>
      </c:lineChart>
      <c:catAx>
        <c:axId val="69610112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1" i="0" baseline="0">
                    <a:effectLst/>
                  </a:rPr>
                  <a:t>Thickness of shield, T, sm</a:t>
                </a:r>
                <a:endParaRPr lang="ru-RU">
                  <a:effectLst/>
                </a:endParaRPr>
              </a:p>
            </c:rich>
          </c:tx>
          <c:spPr>
            <a:noFill/>
            <a:ln>
              <a:noFill/>
            </a:ln>
            <a:effectLst/>
          </c:spPr>
        </c:title>
        <c:maj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632768"/>
        <c:crosses val="autoZero"/>
        <c:auto val="1"/>
        <c:lblAlgn val="ctr"/>
        <c:lblOffset val="100"/>
      </c:catAx>
      <c:valAx>
        <c:axId val="696327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1" i="0" baseline="0">
                    <a:effectLst/>
                  </a:rPr>
                  <a:t>Log/Ln Transmitted radiation</a:t>
                </a:r>
                <a:endParaRPr lang="ru-RU">
                  <a:effectLst/>
                </a:endParaRPr>
              </a:p>
            </c:rich>
          </c:tx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610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ru-RU"/>
        </a:p>
      </c:txPr>
    </c:title>
    <c:plotArea>
      <c:layout/>
      <c:lineChart>
        <c:grouping val="standard"/>
        <c:ser>
          <c:idx val="0"/>
          <c:order val="0"/>
          <c:tx>
            <c:strRef>
              <c:f>Лист4!$C$12</c:f>
              <c:strCache>
                <c:ptCount val="1"/>
                <c:pt idx="0">
                  <c:v>Lead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marker>
            <c:symbol val="none"/>
          </c:marker>
          <c:dPt>
            <c:idx val="2"/>
            <c:marker>
              <c:symbol val="circle"/>
              <c:size val="2"/>
              <c:spPr>
                <a:noFill/>
                <a:ln w="15875">
                  <a:solidFill>
                    <a:schemeClr val="accent1"/>
                  </a:solidFill>
                  <a:round/>
                </a:ln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c:spPr>
            </c:marke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Лист4!$B$13:$B$22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Лист4!$C$13:$C$22</c:f>
              <c:numCache>
                <c:formatCode>0.00</c:formatCode>
                <c:ptCount val="10"/>
                <c:pt idx="0">
                  <c:v>231.50653415561405</c:v>
                </c:pt>
                <c:pt idx="1">
                  <c:v>107.19055071348897</c:v>
                </c:pt>
                <c:pt idx="2">
                  <c:v>49.630625779822829</c:v>
                </c:pt>
                <c:pt idx="3">
                  <c:v>22.979628324522103</c:v>
                </c:pt>
                <c:pt idx="4">
                  <c:v>10.639868219188584</c:v>
                </c:pt>
                <c:pt idx="5">
                  <c:v>4.9263980305936288</c:v>
                </c:pt>
                <c:pt idx="6">
                  <c:v>2.2809866678675461</c:v>
                </c:pt>
                <c:pt idx="7">
                  <c:v>1.056126635866357</c:v>
                </c:pt>
                <c:pt idx="8">
                  <c:v>0.48900043419769729</c:v>
                </c:pt>
                <c:pt idx="9">
                  <c:v>0.22641359144339848</c:v>
                </c:pt>
              </c:numCache>
            </c:numRef>
          </c:val>
        </c:ser>
        <c:dLbls>
          <c:showVal val="1"/>
        </c:dLbls>
        <c:marker val="1"/>
        <c:axId val="86149376"/>
        <c:axId val="64242048"/>
      </c:lineChart>
      <c:catAx>
        <c:axId val="86149376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title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4242048"/>
        <c:crosses val="autoZero"/>
        <c:auto val="1"/>
        <c:lblAlgn val="ctr"/>
        <c:lblOffset val="100"/>
      </c:catAx>
      <c:valAx>
        <c:axId val="642420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layout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14937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61911</xdr:colOff>
      <xdr:row>5</xdr:row>
      <xdr:rowOff>166686</xdr:rowOff>
    </xdr:from>
    <xdr:to>
      <xdr:col>17</xdr:col>
      <xdr:colOff>523874</xdr:colOff>
      <xdr:row>23</xdr:row>
      <xdr:rowOff>28574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171449</xdr:colOff>
      <xdr:row>5</xdr:row>
      <xdr:rowOff>161925</xdr:rowOff>
    </xdr:from>
    <xdr:to>
      <xdr:col>16</xdr:col>
      <xdr:colOff>542925</xdr:colOff>
      <xdr:row>24</xdr:row>
      <xdr:rowOff>47625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204787</xdr:colOff>
      <xdr:row>6</xdr:row>
      <xdr:rowOff>119061</xdr:rowOff>
    </xdr:from>
    <xdr:to>
      <xdr:col>26</xdr:col>
      <xdr:colOff>161925</xdr:colOff>
      <xdr:row>23</xdr:row>
      <xdr:rowOff>28574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352425</xdr:colOff>
      <xdr:row>4</xdr:row>
      <xdr:rowOff>152400</xdr:rowOff>
    </xdr:from>
    <xdr:to>
      <xdr:col>21</xdr:col>
      <xdr:colOff>0</xdr:colOff>
      <xdr:row>29</xdr:row>
      <xdr:rowOff>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H16"/>
  <sheetViews>
    <sheetView workbookViewId="0">
      <selection activeCell="I21" sqref="I21:I22"/>
    </sheetView>
  </sheetViews>
  <sheetFormatPr defaultRowHeight="15"/>
  <cols>
    <col min="2" max="2" width="14.140625" customWidth="1"/>
    <col min="5" max="5" width="11.42578125" customWidth="1"/>
  </cols>
  <sheetData>
    <row r="5" spans="2:8" ht="15.75">
      <c r="B5" s="8" t="s">
        <v>4</v>
      </c>
      <c r="E5" s="1">
        <v>500</v>
      </c>
    </row>
    <row r="7" spans="2:8" ht="15.75" thickBot="1"/>
    <row r="8" spans="2:8" ht="16.5" thickTop="1" thickBot="1">
      <c r="B8" s="3"/>
      <c r="C8" s="4" t="s">
        <v>0</v>
      </c>
      <c r="D8" s="4" t="s">
        <v>1</v>
      </c>
      <c r="E8" s="4" t="s">
        <v>2</v>
      </c>
    </row>
    <row r="9" spans="2:8" ht="46.5" thickTop="1" thickBot="1">
      <c r="B9" s="5" t="s">
        <v>3</v>
      </c>
      <c r="C9" s="6">
        <v>0.77</v>
      </c>
      <c r="D9" s="6">
        <v>0.44</v>
      </c>
      <c r="E9" s="6">
        <v>0.16</v>
      </c>
    </row>
    <row r="10" spans="2:8" ht="16.5" thickTop="1" thickBot="1">
      <c r="B10" s="6">
        <v>1</v>
      </c>
      <c r="C10" s="7">
        <f t="shared" ref="C10:E15" si="0">$E$5*EXP(-(C$9*$B10))</f>
        <v>231.50653415561405</v>
      </c>
      <c r="D10" s="7">
        <f t="shared" si="0"/>
        <v>322.01821054157068</v>
      </c>
      <c r="E10" s="7">
        <f t="shared" si="0"/>
        <v>426.07189448310567</v>
      </c>
      <c r="H10" s="2"/>
    </row>
    <row r="11" spans="2:8" ht="16.5" thickTop="1" thickBot="1">
      <c r="B11" s="6">
        <v>2</v>
      </c>
      <c r="C11" s="7">
        <f t="shared" si="0"/>
        <v>107.19055071348897</v>
      </c>
      <c r="D11" s="7">
        <f t="shared" si="0"/>
        <v>207.39145584079068</v>
      </c>
      <c r="E11" s="7">
        <f t="shared" si="0"/>
        <v>363.07451853684546</v>
      </c>
      <c r="H11" s="2"/>
    </row>
    <row r="12" spans="2:8" ht="16.5" thickTop="1" thickBot="1">
      <c r="B12" s="6">
        <v>3</v>
      </c>
      <c r="C12" s="7">
        <f t="shared" si="0"/>
        <v>49.630625779822829</v>
      </c>
      <c r="D12" s="7">
        <f t="shared" si="0"/>
        <v>133.56765098292516</v>
      </c>
      <c r="E12" s="7">
        <f t="shared" si="0"/>
        <v>309.3916959030704</v>
      </c>
      <c r="H12" s="2"/>
    </row>
    <row r="13" spans="2:8" ht="16.5" thickTop="1" thickBot="1">
      <c r="B13" s="6">
        <v>4</v>
      </c>
      <c r="C13" s="7">
        <f t="shared" si="0"/>
        <v>22.979628324522103</v>
      </c>
      <c r="D13" s="7">
        <f t="shared" si="0"/>
        <v>86.022431911525274</v>
      </c>
      <c r="E13" s="7">
        <f t="shared" si="0"/>
        <v>263.64621202152426</v>
      </c>
      <c r="H13" s="2"/>
    </row>
    <row r="14" spans="2:8" ht="16.5" thickTop="1" thickBot="1">
      <c r="B14" s="6">
        <v>5</v>
      </c>
      <c r="C14" s="7">
        <f t="shared" si="0"/>
        <v>10.639868219188584</v>
      </c>
      <c r="D14" s="7">
        <f t="shared" si="0"/>
        <v>55.401579181166937</v>
      </c>
      <c r="E14" s="7">
        <f t="shared" si="0"/>
        <v>224.66448205861079</v>
      </c>
      <c r="H14" s="2"/>
    </row>
    <row r="15" spans="2:8" ht="16.5" thickTop="1" thickBot="1">
      <c r="B15" s="6">
        <v>10</v>
      </c>
      <c r="C15" s="7">
        <f t="shared" si="0"/>
        <v>0.22641359144339848</v>
      </c>
      <c r="D15" s="7">
        <f t="shared" si="0"/>
        <v>6.1386699515342178</v>
      </c>
      <c r="E15" s="7">
        <f t="shared" si="0"/>
        <v>100.9482589973277</v>
      </c>
      <c r="H15" s="2"/>
    </row>
    <row r="16" spans="2:8" ht="15.75" thickTop="1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H23"/>
  <sheetViews>
    <sheetView workbookViewId="0">
      <selection activeCell="E34" sqref="E34"/>
    </sheetView>
  </sheetViews>
  <sheetFormatPr defaultRowHeight="15"/>
  <cols>
    <col min="2" max="2" width="14.140625" customWidth="1"/>
    <col min="5" max="5" width="11.42578125" customWidth="1"/>
  </cols>
  <sheetData>
    <row r="2" spans="2:8" ht="21">
      <c r="G2" s="11" t="s">
        <v>9</v>
      </c>
    </row>
    <row r="5" spans="2:8" ht="15.75">
      <c r="B5" s="8" t="s">
        <v>4</v>
      </c>
      <c r="E5" s="1">
        <v>500</v>
      </c>
    </row>
    <row r="6" spans="2:8" ht="15.75">
      <c r="B6" s="8"/>
      <c r="E6" s="1"/>
    </row>
    <row r="7" spans="2:8" ht="15.75">
      <c r="B7" s="8"/>
      <c r="E7" s="1"/>
    </row>
    <row r="8" spans="2:8" ht="15.75" thickBot="1"/>
    <row r="9" spans="2:8" ht="16.5" thickTop="1" thickBot="1">
      <c r="B9" s="3"/>
      <c r="C9" s="4" t="s">
        <v>0</v>
      </c>
      <c r="D9" s="4" t="s">
        <v>1</v>
      </c>
      <c r="E9" s="4" t="s">
        <v>2</v>
      </c>
    </row>
    <row r="10" spans="2:8" ht="16.5" thickTop="1" thickBot="1">
      <c r="B10" s="5" t="s">
        <v>5</v>
      </c>
      <c r="C10" s="6">
        <v>0.77</v>
      </c>
      <c r="D10" s="6">
        <v>0.44</v>
      </c>
      <c r="E10" s="6">
        <v>0.16</v>
      </c>
    </row>
    <row r="11" spans="2:8" ht="20.25" thickTop="1" thickBot="1">
      <c r="B11" s="13" t="s">
        <v>6</v>
      </c>
      <c r="C11" s="14"/>
      <c r="D11" s="14"/>
      <c r="E11" s="15"/>
    </row>
    <row r="12" spans="2:8" ht="16.5" thickTop="1" thickBot="1">
      <c r="B12" s="5"/>
      <c r="C12" s="4" t="s">
        <v>0</v>
      </c>
      <c r="D12" s="4" t="s">
        <v>1</v>
      </c>
      <c r="E12" s="4" t="s">
        <v>2</v>
      </c>
    </row>
    <row r="13" spans="2:8" ht="16.5" thickTop="1" thickBot="1">
      <c r="B13" s="6">
        <v>1</v>
      </c>
      <c r="C13" s="9">
        <f t="shared" ref="C13:E22" si="0">$E$5*EXP(-(C$10*$B13))</f>
        <v>231.50653415561405</v>
      </c>
      <c r="D13" s="9">
        <f t="shared" si="0"/>
        <v>322.01821054157068</v>
      </c>
      <c r="E13" s="9">
        <f t="shared" si="0"/>
        <v>426.07189448310567</v>
      </c>
      <c r="H13" s="2"/>
    </row>
    <row r="14" spans="2:8" ht="16.5" thickTop="1" thickBot="1">
      <c r="B14" s="6">
        <f>B13+1</f>
        <v>2</v>
      </c>
      <c r="C14" s="9">
        <f t="shared" si="0"/>
        <v>107.19055071348897</v>
      </c>
      <c r="D14" s="9">
        <f t="shared" si="0"/>
        <v>207.39145584079068</v>
      </c>
      <c r="E14" s="9">
        <f t="shared" si="0"/>
        <v>363.07451853684546</v>
      </c>
      <c r="H14" s="2"/>
    </row>
    <row r="15" spans="2:8" ht="16.5" thickTop="1" thickBot="1">
      <c r="B15" s="6">
        <f t="shared" ref="B15:B22" si="1">B14+1</f>
        <v>3</v>
      </c>
      <c r="C15" s="9">
        <f t="shared" si="0"/>
        <v>49.630625779822829</v>
      </c>
      <c r="D15" s="9">
        <f t="shared" si="0"/>
        <v>133.56765098292516</v>
      </c>
      <c r="E15" s="9">
        <f t="shared" si="0"/>
        <v>309.3916959030704</v>
      </c>
      <c r="H15" s="2"/>
    </row>
    <row r="16" spans="2:8" ht="16.5" thickTop="1" thickBot="1">
      <c r="B16" s="6">
        <f t="shared" si="1"/>
        <v>4</v>
      </c>
      <c r="C16" s="9">
        <f t="shared" si="0"/>
        <v>22.979628324522103</v>
      </c>
      <c r="D16" s="9">
        <f t="shared" si="0"/>
        <v>86.022431911525274</v>
      </c>
      <c r="E16" s="9">
        <f t="shared" si="0"/>
        <v>263.64621202152426</v>
      </c>
      <c r="H16" s="2"/>
    </row>
    <row r="17" spans="2:8" ht="16.5" thickTop="1" thickBot="1">
      <c r="B17" s="6">
        <f t="shared" si="1"/>
        <v>5</v>
      </c>
      <c r="C17" s="9">
        <f t="shared" si="0"/>
        <v>10.639868219188584</v>
      </c>
      <c r="D17" s="9">
        <f t="shared" si="0"/>
        <v>55.401579181166937</v>
      </c>
      <c r="E17" s="9">
        <f t="shared" si="0"/>
        <v>224.66448205861079</v>
      </c>
      <c r="H17" s="2"/>
    </row>
    <row r="18" spans="2:8" ht="16.5" thickTop="1" thickBot="1">
      <c r="B18" s="6">
        <f t="shared" si="1"/>
        <v>6</v>
      </c>
      <c r="C18" s="9">
        <f t="shared" si="0"/>
        <v>4.9263980305936288</v>
      </c>
      <c r="D18" s="9">
        <f t="shared" si="0"/>
        <v>35.680634778193024</v>
      </c>
      <c r="E18" s="9">
        <f t="shared" si="0"/>
        <v>191.44644298755603</v>
      </c>
      <c r="H18" s="2"/>
    </row>
    <row r="19" spans="2:8" ht="16.5" thickTop="1" thickBot="1">
      <c r="B19" s="6">
        <f t="shared" si="1"/>
        <v>7</v>
      </c>
      <c r="C19" s="9">
        <f t="shared" si="0"/>
        <v>2.2809866678675461</v>
      </c>
      <c r="D19" s="9">
        <f t="shared" si="0"/>
        <v>22.979628324522103</v>
      </c>
      <c r="E19" s="9">
        <f t="shared" si="0"/>
        <v>163.13989731151975</v>
      </c>
    </row>
    <row r="20" spans="2:8" ht="16.5" thickTop="1" thickBot="1">
      <c r="B20" s="6">
        <f t="shared" si="1"/>
        <v>8</v>
      </c>
      <c r="C20" s="9">
        <f t="shared" si="0"/>
        <v>1.056126635866357</v>
      </c>
      <c r="D20" s="9">
        <f t="shared" si="0"/>
        <v>14.799717583946</v>
      </c>
      <c r="E20" s="9">
        <f t="shared" si="0"/>
        <v>139.01865022659706</v>
      </c>
    </row>
    <row r="21" spans="2:8" ht="16.5" thickTop="1" thickBot="1">
      <c r="B21" s="6">
        <f t="shared" si="1"/>
        <v>9</v>
      </c>
      <c r="C21" s="9">
        <f t="shared" si="0"/>
        <v>0.48900043419769729</v>
      </c>
      <c r="D21" s="9">
        <f t="shared" si="0"/>
        <v>9.5315571458058184</v>
      </c>
      <c r="E21" s="9">
        <f t="shared" si="0"/>
        <v>118.46387934106089</v>
      </c>
    </row>
    <row r="22" spans="2:8" ht="16.5" thickTop="1" thickBot="1">
      <c r="B22" s="6">
        <f t="shared" si="1"/>
        <v>10</v>
      </c>
      <c r="C22" s="9">
        <f t="shared" si="0"/>
        <v>0.22641359144339848</v>
      </c>
      <c r="D22" s="9">
        <f t="shared" si="0"/>
        <v>6.1386699515342178</v>
      </c>
      <c r="E22" s="9">
        <f t="shared" si="0"/>
        <v>100.9482589973277</v>
      </c>
    </row>
    <row r="23" spans="2:8" ht="15.75" thickTop="1"/>
  </sheetData>
  <mergeCells count="1">
    <mergeCell ref="B11:E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G23"/>
  <sheetViews>
    <sheetView workbookViewId="0">
      <selection activeCell="J28" sqref="J28"/>
    </sheetView>
  </sheetViews>
  <sheetFormatPr defaultRowHeight="15"/>
  <cols>
    <col min="2" max="2" width="14.140625" customWidth="1"/>
    <col min="4" max="4" width="11.42578125" customWidth="1"/>
  </cols>
  <sheetData>
    <row r="2" spans="2:7" ht="18.75">
      <c r="G2" s="10" t="s">
        <v>8</v>
      </c>
    </row>
    <row r="5" spans="2:7" ht="15.75">
      <c r="B5" s="8" t="s">
        <v>4</v>
      </c>
      <c r="D5" s="1">
        <v>500</v>
      </c>
    </row>
    <row r="6" spans="2:7" ht="15.75">
      <c r="B6" s="8"/>
      <c r="D6" s="1"/>
    </row>
    <row r="7" spans="2:7" ht="15.75">
      <c r="B7" s="8"/>
      <c r="D7" s="1"/>
    </row>
    <row r="8" spans="2:7" ht="15.75" thickBot="1"/>
    <row r="9" spans="2:7" ht="16.5" thickTop="1" thickBot="1">
      <c r="B9" s="3"/>
      <c r="C9" s="4" t="s">
        <v>0</v>
      </c>
      <c r="D9" s="4"/>
    </row>
    <row r="10" spans="2:7" ht="16.5" thickTop="1" thickBot="1">
      <c r="B10" s="5" t="s">
        <v>5</v>
      </c>
      <c r="C10" s="6">
        <v>0.77</v>
      </c>
      <c r="D10" s="6">
        <v>0.77</v>
      </c>
    </row>
    <row r="11" spans="2:7" ht="20.25" thickTop="1" thickBot="1">
      <c r="B11" s="13" t="s">
        <v>6</v>
      </c>
      <c r="C11" s="14"/>
      <c r="D11" s="15"/>
    </row>
    <row r="12" spans="2:7" ht="16.5" thickTop="1" thickBot="1">
      <c r="B12" s="5"/>
      <c r="C12" s="4" t="s">
        <v>12</v>
      </c>
      <c r="D12" s="4" t="s">
        <v>13</v>
      </c>
    </row>
    <row r="13" spans="2:7" ht="16.5" thickTop="1" thickBot="1">
      <c r="B13" s="6">
        <v>1</v>
      </c>
      <c r="C13" s="9">
        <f t="shared" ref="C13:C22" si="0">LOG(($D$5*EXP(-(C$10*$B13))),10)</f>
        <v>2.3645632532705148</v>
      </c>
      <c r="D13" s="9">
        <f>LN($D$5*EXP(-(D$10*$B13)))</f>
        <v>5.4446080984221918</v>
      </c>
      <c r="G13" s="2"/>
    </row>
    <row r="14" spans="2:7" ht="16.5" thickTop="1" thickBot="1">
      <c r="B14" s="6">
        <f>B13+1</f>
        <v>2</v>
      </c>
      <c r="C14" s="9">
        <f t="shared" si="0"/>
        <v>2.0301565022050108</v>
      </c>
      <c r="D14" s="9">
        <f t="shared" ref="D14:D22" si="1">LN($D$5*EXP(-(D$10*$B14)))</f>
        <v>4.6746080984221914</v>
      </c>
      <c r="G14" s="2"/>
    </row>
    <row r="15" spans="2:7" ht="16.5" thickTop="1" thickBot="1">
      <c r="B15" s="6">
        <f t="shared" ref="B15:B22" si="2">B14+1</f>
        <v>3</v>
      </c>
      <c r="C15" s="9">
        <f t="shared" si="0"/>
        <v>1.695749751139507</v>
      </c>
      <c r="D15" s="9">
        <f t="shared" si="1"/>
        <v>3.9046080984221918</v>
      </c>
      <c r="G15" s="2"/>
    </row>
    <row r="16" spans="2:7" ht="16.5" thickTop="1" thickBot="1">
      <c r="B16" s="6">
        <f t="shared" si="2"/>
        <v>4</v>
      </c>
      <c r="C16" s="9">
        <f t="shared" si="0"/>
        <v>1.361343000074003</v>
      </c>
      <c r="D16" s="9">
        <f t="shared" si="1"/>
        <v>3.1346080984221918</v>
      </c>
      <c r="G16" s="2"/>
    </row>
    <row r="17" spans="2:7" ht="16.5" thickTop="1" thickBot="1">
      <c r="B17" s="6">
        <f t="shared" si="2"/>
        <v>5</v>
      </c>
      <c r="C17" s="9">
        <f t="shared" si="0"/>
        <v>1.0269362490084992</v>
      </c>
      <c r="D17" s="9">
        <f t="shared" si="1"/>
        <v>2.3646080984221918</v>
      </c>
      <c r="G17" s="2"/>
    </row>
    <row r="18" spans="2:7" ht="16.5" thickTop="1" thickBot="1">
      <c r="B18" s="6">
        <f t="shared" si="2"/>
        <v>6</v>
      </c>
      <c r="C18" s="9">
        <f t="shared" si="0"/>
        <v>0.69252949794299534</v>
      </c>
      <c r="D18" s="9">
        <f t="shared" si="1"/>
        <v>1.5946080984221918</v>
      </c>
      <c r="G18" s="2"/>
    </row>
    <row r="19" spans="2:7" ht="16.5" thickTop="1" thickBot="1">
      <c r="B19" s="6">
        <f t="shared" si="2"/>
        <v>7</v>
      </c>
      <c r="C19" s="9">
        <f t="shared" si="0"/>
        <v>0.35812274687749118</v>
      </c>
      <c r="D19" s="9">
        <f t="shared" si="1"/>
        <v>0.82460809842219118</v>
      </c>
    </row>
    <row r="20" spans="2:7" ht="16.5" thickTop="1" thickBot="1">
      <c r="B20" s="6">
        <f t="shared" si="2"/>
        <v>8</v>
      </c>
      <c r="C20" s="9">
        <f t="shared" si="0"/>
        <v>2.3715995811987484E-2</v>
      </c>
      <c r="D20" s="9">
        <f t="shared" si="1"/>
        <v>5.4608098422191602E-2</v>
      </c>
    </row>
    <row r="21" spans="2:7" ht="16.5" thickTop="1" thickBot="1">
      <c r="B21" s="6">
        <f t="shared" si="2"/>
        <v>9</v>
      </c>
      <c r="C21" s="9">
        <f t="shared" si="0"/>
        <v>-0.31069075525351619</v>
      </c>
      <c r="D21" s="9">
        <f t="shared" si="1"/>
        <v>-0.71539190157780796</v>
      </c>
    </row>
    <row r="22" spans="2:7" ht="16.5" thickTop="1" thickBot="1">
      <c r="B22" s="6">
        <f t="shared" si="2"/>
        <v>10</v>
      </c>
      <c r="C22" s="9">
        <f t="shared" si="0"/>
        <v>-0.6450975063190203</v>
      </c>
      <c r="D22" s="9">
        <f t="shared" si="1"/>
        <v>-1.4853919015778085</v>
      </c>
    </row>
    <row r="23" spans="2:7" ht="15.75" thickTop="1"/>
  </sheetData>
  <mergeCells count="1">
    <mergeCell ref="B11:D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2:O24"/>
  <sheetViews>
    <sheetView workbookViewId="0">
      <selection activeCell="L26" sqref="L26:L27"/>
    </sheetView>
  </sheetViews>
  <sheetFormatPr defaultRowHeight="15"/>
  <cols>
    <col min="4" max="4" width="24.42578125" customWidth="1"/>
    <col min="5" max="5" width="15.28515625" customWidth="1"/>
    <col min="6" max="6" width="15.42578125" customWidth="1"/>
  </cols>
  <sheetData>
    <row r="2" spans="3:15" ht="15.75">
      <c r="C2" s="8" t="s">
        <v>7</v>
      </c>
    </row>
    <row r="5" spans="3:15" ht="15.75">
      <c r="D5" s="8" t="s">
        <v>10</v>
      </c>
      <c r="F5" s="1">
        <v>500</v>
      </c>
    </row>
    <row r="8" spans="3:15" ht="15.75" thickBot="1"/>
    <row r="9" spans="3:15" ht="16.5" thickTop="1" thickBot="1">
      <c r="D9" s="3"/>
      <c r="E9" s="4" t="s">
        <v>1</v>
      </c>
      <c r="F9" s="4" t="s">
        <v>2</v>
      </c>
    </row>
    <row r="10" spans="3:15" ht="16.5" thickTop="1" thickBot="1">
      <c r="D10" s="5" t="s">
        <v>5</v>
      </c>
      <c r="E10" s="6">
        <v>0.44</v>
      </c>
      <c r="F10" s="6">
        <v>0.16</v>
      </c>
    </row>
    <row r="11" spans="3:15" ht="20.25" thickTop="1" thickBot="1">
      <c r="D11" s="13" t="s">
        <v>6</v>
      </c>
      <c r="E11" s="14"/>
      <c r="F11" s="15"/>
    </row>
    <row r="12" spans="3:15" ht="46.5" thickTop="1" thickBot="1">
      <c r="D12" s="5" t="s">
        <v>11</v>
      </c>
      <c r="E12" s="6">
        <v>0</v>
      </c>
      <c r="F12" s="4">
        <v>1</v>
      </c>
      <c r="G12" s="4">
        <f>F12+1</f>
        <v>2</v>
      </c>
      <c r="H12" s="4">
        <f t="shared" ref="H12:O12" si="0">G12+1</f>
        <v>3</v>
      </c>
      <c r="I12" s="4">
        <f t="shared" si="0"/>
        <v>4</v>
      </c>
      <c r="J12" s="4">
        <f t="shared" si="0"/>
        <v>5</v>
      </c>
      <c r="K12" s="4">
        <f t="shared" si="0"/>
        <v>6</v>
      </c>
      <c r="L12" s="4">
        <f t="shared" si="0"/>
        <v>7</v>
      </c>
      <c r="M12" s="4">
        <f t="shared" si="0"/>
        <v>8</v>
      </c>
      <c r="N12" s="4">
        <f t="shared" si="0"/>
        <v>9</v>
      </c>
      <c r="O12" s="4">
        <f t="shared" si="0"/>
        <v>10</v>
      </c>
    </row>
    <row r="13" spans="3:15" ht="16.5" thickTop="1" thickBot="1">
      <c r="D13" s="6">
        <v>0</v>
      </c>
      <c r="E13" s="9">
        <f>$F$5*EXP(-($E$10*$D13))*EXP(-($F$10*E$12))</f>
        <v>500</v>
      </c>
      <c r="F13" s="9">
        <f t="shared" ref="F13:O23" si="1">$F$5*EXP(-($E$10*$D13))*EXP(-($F$10*F$12))</f>
        <v>426.07189448310567</v>
      </c>
      <c r="G13" s="9">
        <f t="shared" si="1"/>
        <v>363.07451853684546</v>
      </c>
      <c r="H13" s="9">
        <f t="shared" si="1"/>
        <v>309.3916959030704</v>
      </c>
      <c r="I13" s="9">
        <f t="shared" si="1"/>
        <v>263.64621202152426</v>
      </c>
      <c r="J13" s="9">
        <f t="shared" si="1"/>
        <v>224.66448205861079</v>
      </c>
      <c r="K13" s="9">
        <f t="shared" si="1"/>
        <v>191.44644298755603</v>
      </c>
      <c r="L13" s="9">
        <f t="shared" si="1"/>
        <v>163.13989731151975</v>
      </c>
      <c r="M13" s="9">
        <f t="shared" si="1"/>
        <v>139.01865022659706</v>
      </c>
      <c r="N13" s="9">
        <f t="shared" si="1"/>
        <v>118.46387934106089</v>
      </c>
      <c r="O13" s="9">
        <f t="shared" si="1"/>
        <v>100.9482589973277</v>
      </c>
    </row>
    <row r="14" spans="3:15" ht="16.5" thickTop="1" thickBot="1">
      <c r="D14" s="6">
        <v>1</v>
      </c>
      <c r="E14" s="9">
        <f>$F$5*EXP(-($E$10*$D14))*EXP(-($F$11*E$12))</f>
        <v>322.01821054157068</v>
      </c>
      <c r="F14" s="9">
        <f t="shared" si="1"/>
        <v>274.40581804701321</v>
      </c>
      <c r="G14" s="9">
        <f t="shared" si="1"/>
        <v>233.83321350495461</v>
      </c>
      <c r="H14" s="9">
        <f t="shared" si="1"/>
        <v>199.25952054225709</v>
      </c>
      <c r="I14" s="9">
        <f t="shared" si="1"/>
        <v>169.79776282246956</v>
      </c>
      <c r="J14" s="9">
        <f t="shared" si="1"/>
        <v>144.69210896952532</v>
      </c>
      <c r="K14" s="9">
        <f t="shared" si="1"/>
        <v>123.29848197080325</v>
      </c>
      <c r="L14" s="9">
        <f t="shared" si="1"/>
        <v>105.06803560038236</v>
      </c>
      <c r="M14" s="9">
        <f t="shared" si="1"/>
        <v>89.533073955746616</v>
      </c>
      <c r="N14" s="9">
        <f t="shared" si="1"/>
        <v>76.295052878441936</v>
      </c>
      <c r="O14" s="9">
        <f t="shared" si="1"/>
        <v>65.014355439212949</v>
      </c>
    </row>
    <row r="15" spans="3:15" ht="16.5" thickTop="1" thickBot="1">
      <c r="D15" s="6">
        <f>D14+1</f>
        <v>2</v>
      </c>
      <c r="E15" s="9">
        <f t="shared" ref="E15:E23" si="2">$F$5*EXP(-($E$10*$D15))*EXP(-($F$11*E$12))</f>
        <v>207.39145584079068</v>
      </c>
      <c r="F15" s="9">
        <f t="shared" si="1"/>
        <v>176.72734097939008</v>
      </c>
      <c r="G15" s="9">
        <f t="shared" si="1"/>
        <v>150.59710595610105</v>
      </c>
      <c r="H15" s="9">
        <f t="shared" si="1"/>
        <v>128.33038847677793</v>
      </c>
      <c r="I15" s="9">
        <f t="shared" si="1"/>
        <v>109.35594347610738</v>
      </c>
      <c r="J15" s="9">
        <f t="shared" si="1"/>
        <v>93.186988019704984</v>
      </c>
      <c r="K15" s="9">
        <f t="shared" si="1"/>
        <v>79.40871305346036</v>
      </c>
      <c r="L15" s="9">
        <f t="shared" si="1"/>
        <v>67.667641618306348</v>
      </c>
      <c r="M15" s="9">
        <f t="shared" si="1"/>
        <v>57.66256051903126</v>
      </c>
      <c r="N15" s="9">
        <f t="shared" si="1"/>
        <v>49.136792802180764</v>
      </c>
      <c r="O15" s="9">
        <f t="shared" si="1"/>
        <v>41.87161279609797</v>
      </c>
    </row>
    <row r="16" spans="3:15" ht="16.5" thickTop="1" thickBot="1">
      <c r="D16" s="6">
        <f t="shared" ref="D16:D23" si="3">D15+1</f>
        <v>3</v>
      </c>
      <c r="E16" s="9">
        <f t="shared" si="2"/>
        <v>133.56765098292516</v>
      </c>
      <c r="F16" s="9">
        <f t="shared" si="1"/>
        <v>113.81884419190635</v>
      </c>
      <c r="G16" s="9">
        <f t="shared" si="1"/>
        <v>96.990021145445937</v>
      </c>
      <c r="H16" s="9">
        <f t="shared" si="1"/>
        <v>82.649444110793254</v>
      </c>
      <c r="I16" s="9">
        <f t="shared" si="1"/>
        <v>70.429210460522484</v>
      </c>
      <c r="J16" s="9">
        <f t="shared" si="1"/>
        <v>60.015814255728351</v>
      </c>
      <c r="K16" s="9">
        <f t="shared" si="1"/>
        <v>51.142103357768725</v>
      </c>
      <c r="L16" s="12">
        <f t="shared" si="1"/>
        <v>43.580425730990633</v>
      </c>
      <c r="M16" s="12">
        <f t="shared" si="1"/>
        <v>37.136789107166933</v>
      </c>
      <c r="N16" s="12">
        <f t="shared" si="1"/>
        <v>31.645884179820357</v>
      </c>
      <c r="O16" s="12">
        <f t="shared" si="1"/>
        <v>26.966843650177999</v>
      </c>
    </row>
    <row r="17" spans="4:15" ht="16.5" thickTop="1" thickBot="1">
      <c r="D17" s="6">
        <f t="shared" si="3"/>
        <v>4</v>
      </c>
      <c r="E17" s="9">
        <f t="shared" si="2"/>
        <v>86.022431911525274</v>
      </c>
      <c r="F17" s="9">
        <f t="shared" si="1"/>
        <v>73.303481065175077</v>
      </c>
      <c r="G17" s="9">
        <f t="shared" si="1"/>
        <v>62.465106099291219</v>
      </c>
      <c r="H17" s="9">
        <f t="shared" si="1"/>
        <v>53.229252189626415</v>
      </c>
      <c r="I17" s="12">
        <f t="shared" si="1"/>
        <v>45.358976644706253</v>
      </c>
      <c r="J17" s="12">
        <f t="shared" si="1"/>
        <v>38.652370221649875</v>
      </c>
      <c r="K17" s="12">
        <f t="shared" si="1"/>
        <v>32.937377213201486</v>
      </c>
      <c r="L17" s="12">
        <f t="shared" si="1"/>
        <v>28.067381417066862</v>
      </c>
      <c r="M17" s="12">
        <f t="shared" si="1"/>
        <v>23.917444747099189</v>
      </c>
      <c r="N17" s="12">
        <f t="shared" si="1"/>
        <v>20.381101989183112</v>
      </c>
      <c r="O17" s="12">
        <f t="shared" si="1"/>
        <v>17.367629472369281</v>
      </c>
    </row>
    <row r="18" spans="4:15" ht="16.5" thickTop="1" thickBot="1">
      <c r="D18" s="6">
        <f t="shared" si="3"/>
        <v>5</v>
      </c>
      <c r="E18" s="9">
        <f t="shared" si="2"/>
        <v>55.401579181166937</v>
      </c>
      <c r="F18" s="12">
        <f t="shared" si="1"/>
        <v>47.210111598151165</v>
      </c>
      <c r="G18" s="12">
        <f t="shared" si="1"/>
        <v>40.229803374766213</v>
      </c>
      <c r="H18" s="12">
        <f t="shared" si="1"/>
        <v>34.281577077138955</v>
      </c>
      <c r="I18" s="12">
        <f t="shared" si="1"/>
        <v>29.212832982250408</v>
      </c>
      <c r="J18" s="12">
        <f t="shared" si="1"/>
        <v>24.893534183931969</v>
      </c>
      <c r="K18" s="12">
        <f t="shared" si="1"/>
        <v>21.212870540255693</v>
      </c>
      <c r="L18" s="12">
        <f t="shared" si="1"/>
        <v>18.076415877023209</v>
      </c>
      <c r="M18" s="12">
        <f t="shared" si="1"/>
        <v>15.403705516375537</v>
      </c>
      <c r="N18" s="12">
        <f t="shared" si="1"/>
        <v>13.126171982843982</v>
      </c>
      <c r="O18" s="12">
        <f t="shared" si="1"/>
        <v>11.185385928082795</v>
      </c>
    </row>
    <row r="19" spans="4:15" ht="16.5" thickTop="1" thickBot="1">
      <c r="D19" s="6">
        <f t="shared" si="3"/>
        <v>6</v>
      </c>
      <c r="E19" s="12">
        <f t="shared" si="2"/>
        <v>35.680634778193024</v>
      </c>
      <c r="F19" s="12">
        <f t="shared" si="1"/>
        <v>30.405031312608976</v>
      </c>
      <c r="G19" s="12">
        <f t="shared" si="1"/>
        <v>25.909458586362913</v>
      </c>
      <c r="H19" s="12">
        <f t="shared" si="1"/>
        <v>22.078584209846429</v>
      </c>
      <c r="I19" s="12">
        <f t="shared" si="1"/>
        <v>18.8141284035881</v>
      </c>
      <c r="J19" s="12">
        <f t="shared" si="1"/>
        <v>16.032342663930383</v>
      </c>
      <c r="K19" s="12">
        <f t="shared" si="1"/>
        <v>13.66186122364628</v>
      </c>
      <c r="L19" s="12">
        <f t="shared" si="1"/>
        <v>11.641870187448498</v>
      </c>
      <c r="M19" s="12">
        <f t="shared" si="1"/>
        <v>9.9205473721851423</v>
      </c>
      <c r="N19" s="12">
        <f t="shared" si="1"/>
        <v>8.4537328263526383</v>
      </c>
      <c r="O19" s="12">
        <f t="shared" si="1"/>
        <v>7.2037959215561749</v>
      </c>
    </row>
    <row r="20" spans="4:15" ht="16.5" thickTop="1" thickBot="1">
      <c r="D20" s="6">
        <f t="shared" si="3"/>
        <v>7</v>
      </c>
      <c r="E20" s="12">
        <f t="shared" si="2"/>
        <v>22.979628324522103</v>
      </c>
      <c r="F20" s="12">
        <f t="shared" si="1"/>
        <v>19.581947549493535</v>
      </c>
      <c r="G20" s="12">
        <f t="shared" si="1"/>
        <v>16.686634980163038</v>
      </c>
      <c r="H20" s="12">
        <f t="shared" si="1"/>
        <v>14.219412357092253</v>
      </c>
      <c r="I20" s="12">
        <f t="shared" si="1"/>
        <v>12.116983922845558</v>
      </c>
      <c r="J20" s="12">
        <f t="shared" si="1"/>
        <v>10.325412590856281</v>
      </c>
      <c r="K20" s="12">
        <f t="shared" si="1"/>
        <v>8.7987362078116966</v>
      </c>
      <c r="L20" s="12">
        <f t="shared" si="1"/>
        <v>7.4977884102388526</v>
      </c>
      <c r="M20" s="12">
        <f t="shared" si="1"/>
        <v>6.3891938247678821</v>
      </c>
      <c r="N20" s="12">
        <f t="shared" si="1"/>
        <v>5.4445118342772227</v>
      </c>
      <c r="O20" s="12">
        <f t="shared" si="1"/>
        <v>4.6395069435323695</v>
      </c>
    </row>
    <row r="21" spans="4:15" ht="16.5" thickTop="1" thickBot="1">
      <c r="D21" s="6">
        <f t="shared" si="3"/>
        <v>8</v>
      </c>
      <c r="E21" s="12">
        <f t="shared" si="2"/>
        <v>14.799717583946</v>
      </c>
      <c r="F21" s="12">
        <f t="shared" si="1"/>
        <v>12.611487417613608</v>
      </c>
      <c r="G21" s="12">
        <f t="shared" si="1"/>
        <v>10.746800672544961</v>
      </c>
      <c r="H21" s="12">
        <f t="shared" si="1"/>
        <v>9.1578194443670906</v>
      </c>
      <c r="I21" s="12">
        <f t="shared" si="1"/>
        <v>7.8037789599914165</v>
      </c>
      <c r="J21" s="12">
        <f t="shared" si="1"/>
        <v>6.6499417712218856</v>
      </c>
      <c r="K21" s="12">
        <f t="shared" si="1"/>
        <v>5.6667065773336969</v>
      </c>
      <c r="L21" s="12">
        <f t="shared" si="1"/>
        <v>4.8288488137688867</v>
      </c>
      <c r="M21" s="12">
        <f t="shared" si="1"/>
        <v>4.1148735245100143</v>
      </c>
      <c r="N21" s="12">
        <f t="shared" si="1"/>
        <v>3.506463916292712</v>
      </c>
      <c r="O21" s="12">
        <f t="shared" si="1"/>
        <v>2.9880114475029713</v>
      </c>
    </row>
    <row r="22" spans="4:15" ht="16.5" thickTop="1" thickBot="1">
      <c r="D22" s="6">
        <f t="shared" si="3"/>
        <v>9</v>
      </c>
      <c r="E22" s="12">
        <f t="shared" si="2"/>
        <v>9.5315571458058184</v>
      </c>
      <c r="F22" s="12">
        <f t="shared" si="1"/>
        <v>8.1222572209749373</v>
      </c>
      <c r="G22" s="12">
        <f t="shared" si="1"/>
        <v>6.9213310432397526</v>
      </c>
      <c r="H22" s="12">
        <f t="shared" si="1"/>
        <v>5.8979692598757829</v>
      </c>
      <c r="I22" s="12">
        <f t="shared" si="1"/>
        <v>5.025917872316791</v>
      </c>
      <c r="J22" s="12">
        <f t="shared" si="1"/>
        <v>4.2828046987490289</v>
      </c>
      <c r="K22" s="12">
        <f t="shared" si="1"/>
        <v>3.6495654233942916</v>
      </c>
      <c r="L22" s="12">
        <f t="shared" si="1"/>
        <v>3.1099545079712865</v>
      </c>
      <c r="M22" s="12">
        <f t="shared" si="1"/>
        <v>2.650128417935202</v>
      </c>
      <c r="N22" s="12">
        <f t="shared" si="1"/>
        <v>2.2582904713063341</v>
      </c>
      <c r="O22" s="12">
        <f t="shared" si="1"/>
        <v>1.9243881988052705</v>
      </c>
    </row>
    <row r="23" spans="4:15" ht="16.5" thickTop="1" thickBot="1">
      <c r="D23" s="6">
        <f t="shared" si="3"/>
        <v>10</v>
      </c>
      <c r="E23" s="12">
        <f t="shared" si="2"/>
        <v>6.1386699515342178</v>
      </c>
      <c r="F23" s="12">
        <f t="shared" si="1"/>
        <v>5.2310294717133976</v>
      </c>
      <c r="G23" s="12">
        <f t="shared" si="1"/>
        <v>4.4575892742197736</v>
      </c>
      <c r="H23" s="12">
        <f t="shared" si="1"/>
        <v>3.7985070137887815</v>
      </c>
      <c r="I23" s="12">
        <f t="shared" si="1"/>
        <v>3.2368741591447012</v>
      </c>
      <c r="J23" s="12">
        <f t="shared" si="1"/>
        <v>2.7582822103803846</v>
      </c>
      <c r="K23" s="12">
        <f t="shared" si="1"/>
        <v>2.3504530537916382</v>
      </c>
      <c r="L23" s="12">
        <f t="shared" si="1"/>
        <v>2.0029239710452083</v>
      </c>
      <c r="M23" s="12">
        <f t="shared" si="1"/>
        <v>1.706779221697714</v>
      </c>
      <c r="N23" s="12">
        <f t="shared" si="1"/>
        <v>1.4544213129062913</v>
      </c>
      <c r="O23" s="12">
        <f t="shared" si="1"/>
        <v>1.2393760883331786</v>
      </c>
    </row>
    <row r="24" spans="4:15" ht="15.75" thickTop="1"/>
  </sheetData>
  <mergeCells count="1">
    <mergeCell ref="D11:F1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G23"/>
  <sheetViews>
    <sheetView tabSelected="1" workbookViewId="0">
      <selection activeCell="X17" sqref="X17"/>
    </sheetView>
  </sheetViews>
  <sheetFormatPr defaultRowHeight="15"/>
  <cols>
    <col min="2" max="2" width="14.140625" customWidth="1"/>
    <col min="4" max="4" width="11.42578125" customWidth="1"/>
  </cols>
  <sheetData>
    <row r="5" spans="2:7" ht="15.75">
      <c r="B5" s="8" t="s">
        <v>4</v>
      </c>
      <c r="D5" s="1">
        <v>500</v>
      </c>
    </row>
    <row r="6" spans="2:7" ht="15.75">
      <c r="B6" s="8"/>
      <c r="D6" s="1"/>
    </row>
    <row r="7" spans="2:7" ht="15.75">
      <c r="B7" s="8"/>
      <c r="D7" s="1"/>
    </row>
    <row r="8" spans="2:7" ht="15.75" thickBot="1"/>
    <row r="9" spans="2:7" ht="16.5" thickTop="1" thickBot="1">
      <c r="B9" s="3"/>
      <c r="C9" s="4" t="s">
        <v>0</v>
      </c>
      <c r="D9" s="4"/>
    </row>
    <row r="10" spans="2:7" ht="16.5" thickTop="1" thickBot="1">
      <c r="B10" s="5" t="s">
        <v>5</v>
      </c>
      <c r="C10" s="6">
        <v>0.77</v>
      </c>
      <c r="D10" s="6"/>
    </row>
    <row r="11" spans="2:7" ht="20.25" thickTop="1" thickBot="1">
      <c r="B11" s="13" t="s">
        <v>6</v>
      </c>
      <c r="C11" s="14"/>
      <c r="D11" s="15"/>
    </row>
    <row r="12" spans="2:7" ht="16.5" thickTop="1" thickBot="1">
      <c r="B12" s="5"/>
      <c r="C12" s="4" t="s">
        <v>0</v>
      </c>
      <c r="D12" s="4"/>
    </row>
    <row r="13" spans="2:7" ht="16.5" thickTop="1" thickBot="1">
      <c r="B13" s="6">
        <v>1</v>
      </c>
      <c r="C13" s="9">
        <f>($D$5*EXP(-(C$10*$B13)))</f>
        <v>231.50653415561405</v>
      </c>
      <c r="D13" s="9"/>
      <c r="G13" s="2"/>
    </row>
    <row r="14" spans="2:7" ht="16.5" thickTop="1" thickBot="1">
      <c r="B14" s="6">
        <f>B13+1</f>
        <v>2</v>
      </c>
      <c r="C14" s="9">
        <f t="shared" ref="C14:C22" si="0">($D$5*EXP(-(C$10*$B14)))</f>
        <v>107.19055071348897</v>
      </c>
      <c r="D14" s="9"/>
      <c r="G14" s="2"/>
    </row>
    <row r="15" spans="2:7" ht="16.5" thickTop="1" thickBot="1">
      <c r="B15" s="6">
        <f>B14+1</f>
        <v>3</v>
      </c>
      <c r="C15" s="9">
        <f t="shared" si="0"/>
        <v>49.630625779822829</v>
      </c>
      <c r="D15" s="9"/>
      <c r="G15" s="2"/>
    </row>
    <row r="16" spans="2:7" ht="16.5" thickTop="1" thickBot="1">
      <c r="B16" s="6">
        <f t="shared" ref="B16:B22" si="1">B15+1</f>
        <v>4</v>
      </c>
      <c r="C16" s="9">
        <f t="shared" si="0"/>
        <v>22.979628324522103</v>
      </c>
      <c r="D16" s="9"/>
      <c r="G16" s="2"/>
    </row>
    <row r="17" spans="2:7" ht="16.5" thickTop="1" thickBot="1">
      <c r="B17" s="6">
        <f t="shared" si="1"/>
        <v>5</v>
      </c>
      <c r="C17" s="9">
        <f t="shared" si="0"/>
        <v>10.639868219188584</v>
      </c>
      <c r="D17" s="9"/>
      <c r="G17" s="2"/>
    </row>
    <row r="18" spans="2:7" ht="16.5" thickTop="1" thickBot="1">
      <c r="B18" s="6">
        <f t="shared" si="1"/>
        <v>6</v>
      </c>
      <c r="C18" s="9">
        <f t="shared" si="0"/>
        <v>4.9263980305936288</v>
      </c>
      <c r="D18" s="9"/>
      <c r="G18" s="2"/>
    </row>
    <row r="19" spans="2:7" ht="16.5" thickTop="1" thickBot="1">
      <c r="B19" s="6">
        <f t="shared" si="1"/>
        <v>7</v>
      </c>
      <c r="C19" s="9">
        <f t="shared" si="0"/>
        <v>2.2809866678675461</v>
      </c>
      <c r="D19" s="9"/>
    </row>
    <row r="20" spans="2:7" ht="16.5" thickTop="1" thickBot="1">
      <c r="B20" s="6">
        <f t="shared" si="1"/>
        <v>8</v>
      </c>
      <c r="C20" s="9">
        <f t="shared" si="0"/>
        <v>1.056126635866357</v>
      </c>
      <c r="D20" s="9"/>
    </row>
    <row r="21" spans="2:7" ht="16.5" thickTop="1" thickBot="1">
      <c r="B21" s="6">
        <f t="shared" si="1"/>
        <v>9</v>
      </c>
      <c r="C21" s="9">
        <f t="shared" si="0"/>
        <v>0.48900043419769729</v>
      </c>
      <c r="D21" s="9"/>
    </row>
    <row r="22" spans="2:7" ht="16.5" thickTop="1" thickBot="1">
      <c r="B22" s="6">
        <f t="shared" si="1"/>
        <v>10</v>
      </c>
      <c r="C22" s="9">
        <f t="shared" si="0"/>
        <v>0.22641359144339848</v>
      </c>
      <c r="D22" s="9"/>
    </row>
    <row r="23" spans="2:7" ht="15.75" thickTop="1"/>
  </sheetData>
  <mergeCells count="1">
    <mergeCell ref="B11:D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Transmitted radiation </vt:lpstr>
      <vt:lpstr>X-Y scatter charts </vt:lpstr>
      <vt:lpstr>Scatter chart for lead </vt:lpstr>
      <vt:lpstr>Combinations of thickness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АллочкаМилаяЛеди</cp:lastModifiedBy>
  <dcterms:created xsi:type="dcterms:W3CDTF">2017-12-14T01:56:49Z</dcterms:created>
  <dcterms:modified xsi:type="dcterms:W3CDTF">2019-04-03T11:33:09Z</dcterms:modified>
</cp:coreProperties>
</file>