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35E0F12-44D8-495F-AF54-5A22F3F64778}" xr6:coauthVersionLast="47" xr6:coauthVersionMax="47" xr10:uidLastSave="{00000000-0000-0000-0000-000000000000}"/>
  <bookViews>
    <workbookView xWindow="-120" yWindow="-120" windowWidth="24240" windowHeight="13140" tabRatio="724" activeTab="1" xr2:uid="{00000000-000D-0000-FFFF-FFFF00000000}"/>
  </bookViews>
  <sheets>
    <sheet name="week" sheetId="18" r:id="rId1"/>
    <sheet name="analytics" sheetId="2" r:id="rId2"/>
    <sheet name="приход" sheetId="19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9" l="1"/>
  <c r="J7" i="19"/>
  <c r="J8" i="19"/>
  <c r="J9" i="19"/>
  <c r="J10" i="19"/>
  <c r="J11" i="19"/>
  <c r="J12" i="19"/>
  <c r="J5" i="19"/>
  <c r="J5" i="2" l="1"/>
  <c r="J7" i="2"/>
  <c r="J8" i="2"/>
  <c r="J9" i="2"/>
  <c r="J12" i="2"/>
  <c r="J4" i="2"/>
  <c r="G12" i="2" l="1"/>
  <c r="G11" i="2"/>
  <c r="J11" i="2" s="1"/>
  <c r="G10" i="2"/>
  <c r="J10" i="2" s="1"/>
  <c r="G9" i="2"/>
  <c r="G8" i="2"/>
  <c r="G7" i="2"/>
  <c r="G6" i="2"/>
  <c r="J6" i="2" s="1"/>
  <c r="G4" i="2"/>
  <c r="G5" i="2"/>
  <c r="I22" i="18"/>
  <c r="I21" i="18"/>
  <c r="I19" i="18"/>
  <c r="I20" i="18"/>
  <c r="I18" i="18"/>
  <c r="I17" i="18"/>
  <c r="I16" i="18"/>
  <c r="I15" i="18"/>
  <c r="I14" i="18"/>
  <c r="D12" i="2" l="1"/>
  <c r="D11" i="2"/>
  <c r="D10" i="2"/>
  <c r="D9" i="2"/>
  <c r="D8" i="2"/>
  <c r="D7" i="2"/>
  <c r="D6" i="2"/>
  <c r="D5" i="2"/>
  <c r="D4" i="2"/>
  <c r="I11" i="18"/>
  <c r="I10" i="18"/>
  <c r="I9" i="18"/>
  <c r="I8" i="18"/>
  <c r="I7" i="18"/>
  <c r="I6" i="18"/>
  <c r="I5" i="18"/>
  <c r="I4" i="18"/>
  <c r="I3" i="18"/>
  <c r="I26" i="18" l="1"/>
  <c r="I29" i="18"/>
  <c r="K26" i="18" l="1"/>
  <c r="I5" i="2" s="1"/>
  <c r="K27" i="18"/>
  <c r="K28" i="18"/>
  <c r="I7" i="2" s="1"/>
  <c r="K29" i="18"/>
  <c r="I8" i="2" s="1"/>
  <c r="K30" i="18"/>
  <c r="I9" i="2" s="1"/>
  <c r="K31" i="18"/>
  <c r="I10" i="2" s="1"/>
  <c r="K32" i="18"/>
  <c r="I11" i="2" s="1"/>
  <c r="K33" i="18"/>
  <c r="I12" i="2" s="1"/>
  <c r="K12" i="2" s="1"/>
  <c r="K25" i="18"/>
  <c r="I4" i="2" s="1"/>
  <c r="K14" i="18"/>
  <c r="K15" i="18"/>
  <c r="K16" i="18"/>
  <c r="F6" i="2" s="1"/>
  <c r="H6" i="2" s="1"/>
  <c r="K17" i="18"/>
  <c r="K18" i="18"/>
  <c r="F8" i="2" s="1"/>
  <c r="K19" i="18"/>
  <c r="F9" i="2" s="1"/>
  <c r="K20" i="18"/>
  <c r="F10" i="2" s="1"/>
  <c r="K21" i="18"/>
  <c r="F11" i="2" s="1"/>
  <c r="K22" i="18"/>
  <c r="F12" i="2" s="1"/>
  <c r="K3" i="18"/>
  <c r="K4" i="18"/>
  <c r="K5" i="18"/>
  <c r="C6" i="2" s="1"/>
  <c r="K6" i="18"/>
  <c r="K7" i="18"/>
  <c r="C8" i="2" s="1"/>
  <c r="K8" i="18"/>
  <c r="K9" i="18"/>
  <c r="C10" i="2" s="1"/>
  <c r="K10" i="18"/>
  <c r="C11" i="2" s="1"/>
  <c r="K11" i="18"/>
  <c r="C12" i="2" s="1"/>
  <c r="K11" i="2" l="1"/>
  <c r="K10" i="2"/>
  <c r="K9" i="2"/>
  <c r="K8" i="2"/>
  <c r="K7" i="2"/>
  <c r="K5" i="2"/>
  <c r="I6" i="2"/>
  <c r="K6" i="2" s="1"/>
  <c r="K4" i="2"/>
  <c r="F5" i="2"/>
  <c r="H5" i="2" s="1"/>
  <c r="F4" i="2"/>
  <c r="H4" i="2" s="1"/>
  <c r="H9" i="2"/>
  <c r="H10" i="2"/>
  <c r="H8" i="2"/>
  <c r="F7" i="2"/>
  <c r="H7" i="2" s="1"/>
  <c r="H11" i="2"/>
  <c r="H12" i="2"/>
  <c r="C4" i="2"/>
  <c r="E4" i="2" s="1"/>
  <c r="C5" i="2"/>
  <c r="E5" i="2" s="1"/>
  <c r="E8" i="2"/>
  <c r="C7" i="2"/>
  <c r="E7" i="2" s="1"/>
  <c r="E11" i="2"/>
  <c r="E10" i="2"/>
  <c r="C9" i="2"/>
  <c r="E9" i="2" s="1"/>
  <c r="E12" i="2"/>
  <c r="I27" i="18"/>
  <c r="I28" i="18"/>
  <c r="I30" i="18"/>
  <c r="I31" i="18"/>
  <c r="I32" i="18"/>
  <c r="I33" i="18"/>
  <c r="I25" i="18"/>
  <c r="J3" i="18"/>
  <c r="D14" i="18" s="1"/>
  <c r="J4" i="18"/>
  <c r="D15" i="18" s="1"/>
  <c r="J5" i="18"/>
  <c r="D16" i="18" s="1"/>
  <c r="J6" i="18"/>
  <c r="D17" i="18" s="1"/>
  <c r="J7" i="18"/>
  <c r="D18" i="18" s="1"/>
  <c r="J8" i="18"/>
  <c r="D19" i="18" s="1"/>
  <c r="J9" i="18"/>
  <c r="D20" i="18" s="1"/>
  <c r="J10" i="18"/>
  <c r="D21" i="18" s="1"/>
  <c r="J11" i="18"/>
  <c r="D22" i="18" s="1"/>
  <c r="K12" i="19"/>
  <c r="H12" i="19"/>
  <c r="E12" i="19"/>
  <c r="K11" i="19"/>
  <c r="H11" i="19"/>
  <c r="E11" i="19"/>
  <c r="K10" i="19"/>
  <c r="H10" i="19"/>
  <c r="E10" i="19"/>
  <c r="K9" i="19"/>
  <c r="H9" i="19"/>
  <c r="E9" i="19"/>
  <c r="K8" i="19"/>
  <c r="H8" i="19"/>
  <c r="E8" i="19"/>
  <c r="K7" i="19"/>
  <c r="H7" i="19"/>
  <c r="E7" i="19"/>
  <c r="K6" i="19"/>
  <c r="H6" i="19"/>
  <c r="E6" i="19"/>
  <c r="K5" i="19"/>
  <c r="H5" i="19"/>
  <c r="E5" i="19"/>
  <c r="K4" i="19"/>
  <c r="H4" i="19"/>
  <c r="E4" i="19"/>
  <c r="J18" i="18" l="1"/>
  <c r="J17" i="18"/>
  <c r="J16" i="18"/>
  <c r="J22" i="18"/>
  <c r="D33" i="18" s="1"/>
  <c r="J21" i="18"/>
  <c r="D32" i="18" s="1"/>
  <c r="J20" i="18"/>
  <c r="J19" i="18"/>
  <c r="J15" i="18"/>
  <c r="J14" i="18"/>
  <c r="H13" i="19"/>
  <c r="K13" i="19"/>
  <c r="E13" i="19"/>
  <c r="D25" i="18" l="1"/>
  <c r="J25" i="18" s="1"/>
  <c r="J32" i="18"/>
  <c r="D30" i="18"/>
  <c r="J29" i="18"/>
  <c r="D27" i="18"/>
  <c r="J27" i="18"/>
  <c r="D26" i="18"/>
  <c r="J26" i="18" s="1"/>
  <c r="J33" i="18"/>
  <c r="D31" i="18"/>
  <c r="J30" i="18"/>
  <c r="D28" i="18"/>
  <c r="J28" i="18" s="1"/>
  <c r="J31" i="18"/>
  <c r="D29" i="18"/>
  <c r="K13" i="2"/>
  <c r="H13" i="2" l="1"/>
  <c r="E13" i="2"/>
</calcChain>
</file>

<file path=xl/sharedStrings.xml><?xml version="1.0" encoding="utf-8"?>
<sst xmlns="http://schemas.openxmlformats.org/spreadsheetml/2006/main" count="120" uniqueCount="29">
  <si>
    <t>Январь</t>
  </si>
  <si>
    <t>Расходные материалы</t>
  </si>
  <si>
    <t>Остаток на конц недели, шт</t>
  </si>
  <si>
    <t xml:space="preserve">шк </t>
  </si>
  <si>
    <t>шт</t>
  </si>
  <si>
    <t>Фактический рассход по месяцам шт/грн</t>
  </si>
  <si>
    <t>Февраль</t>
  </si>
  <si>
    <t>Март</t>
  </si>
  <si>
    <t>цена/шт без НДС</t>
  </si>
  <si>
    <t>Общ. стоимость</t>
  </si>
  <si>
    <t>Остаток на начало мес</t>
  </si>
  <si>
    <t>Остаток на конц месяца</t>
  </si>
  <si>
    <t>Приход</t>
  </si>
  <si>
    <t>Фактический рассход</t>
  </si>
  <si>
    <t>ШК</t>
  </si>
  <si>
    <t>1-я</t>
  </si>
  <si>
    <t>2-я</t>
  </si>
  <si>
    <t>3-я</t>
  </si>
  <si>
    <t>4-я</t>
  </si>
  <si>
    <t>Фактический приход по месяцам шт/грн</t>
  </si>
  <si>
    <t>Короб 1</t>
  </si>
  <si>
    <t>Короб 2</t>
  </si>
  <si>
    <t>Короб 3</t>
  </si>
  <si>
    <t>Бумага упак.</t>
  </si>
  <si>
    <t>Стрейч</t>
  </si>
  <si>
    <t>Скотч з логотипом</t>
  </si>
  <si>
    <t xml:space="preserve">Скотч. пак. </t>
  </si>
  <si>
    <t>Бумага А-4</t>
  </si>
  <si>
    <t xml:space="preserve">Полотно ППЕ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</si>
</sst>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/>
    <xf numFmtId="0" fontId="7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1" xfId="2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4" fillId="2" borderId="1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4" fontId="7" fillId="0" borderId="0" xfId="0" applyNumberFormat="1" applyFont="1"/>
    <xf numFmtId="0" fontId="4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</cellXfs>
  <cellStyles count="3">
    <cellStyle name="Обычный" xfId="0" builtinId="0"/>
    <cellStyle name="Обычный 2" xfId="2" xr:uid="{00000000-0005-0000-0000-000001000000}"/>
    <cellStyle name="Обычный_Лист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K33"/>
  <sheetViews>
    <sheetView topLeftCell="A7" workbookViewId="0">
      <selection activeCell="D5" sqref="D5"/>
    </sheetView>
  </sheetViews>
  <sheetFormatPr defaultRowHeight="15" x14ac:dyDescent="0.25"/>
  <cols>
    <col min="1" max="1" width="7.42578125" customWidth="1"/>
    <col min="2" max="2" width="18.7109375" customWidth="1"/>
    <col min="3" max="3" width="14.140625" bestFit="1" customWidth="1"/>
    <col min="4" max="4" width="13.140625" customWidth="1"/>
    <col min="5" max="8" width="13.85546875" bestFit="1" customWidth="1"/>
    <col min="9" max="9" width="11.42578125" customWidth="1"/>
    <col min="10" max="10" width="12.42578125" customWidth="1"/>
    <col min="11" max="11" width="13.28515625" customWidth="1"/>
  </cols>
  <sheetData>
    <row r="1" spans="1:11" ht="30" customHeight="1" x14ac:dyDescent="0.25">
      <c r="A1" s="27" t="s">
        <v>0</v>
      </c>
      <c r="B1" s="26" t="s">
        <v>1</v>
      </c>
      <c r="C1" s="26" t="s">
        <v>3</v>
      </c>
      <c r="D1" s="26" t="s">
        <v>10</v>
      </c>
      <c r="E1" s="20" t="s">
        <v>2</v>
      </c>
      <c r="F1" s="20" t="s">
        <v>2</v>
      </c>
      <c r="G1" s="20" t="s">
        <v>2</v>
      </c>
      <c r="H1" s="20" t="s">
        <v>2</v>
      </c>
      <c r="I1" s="26" t="s">
        <v>12</v>
      </c>
      <c r="J1" s="26" t="s">
        <v>11</v>
      </c>
      <c r="K1" s="26" t="s">
        <v>13</v>
      </c>
    </row>
    <row r="2" spans="1:11" x14ac:dyDescent="0.25">
      <c r="A2" s="27"/>
      <c r="B2" s="26"/>
      <c r="C2" s="26"/>
      <c r="D2" s="26"/>
      <c r="E2" s="21" t="s">
        <v>15</v>
      </c>
      <c r="F2" s="21" t="s">
        <v>16</v>
      </c>
      <c r="G2" s="21" t="s">
        <v>17</v>
      </c>
      <c r="H2" s="21" t="s">
        <v>18</v>
      </c>
      <c r="I2" s="26"/>
      <c r="J2" s="26"/>
      <c r="K2" s="26"/>
    </row>
    <row r="3" spans="1:11" x14ac:dyDescent="0.25">
      <c r="A3" s="27"/>
      <c r="B3" s="22" t="s">
        <v>20</v>
      </c>
      <c r="C3" s="9">
        <v>777755556666</v>
      </c>
      <c r="D3" s="12">
        <v>1050</v>
      </c>
      <c r="E3" s="12">
        <v>450</v>
      </c>
      <c r="F3" s="12">
        <v>550</v>
      </c>
      <c r="G3" s="12">
        <v>50</v>
      </c>
      <c r="H3" s="12">
        <v>0</v>
      </c>
      <c r="I3" s="12">
        <f>приход!C4</f>
        <v>0</v>
      </c>
      <c r="J3" s="12">
        <f t="shared" ref="J3:J11" si="0">D3-E3-F3-G3-H3+I3</f>
        <v>0</v>
      </c>
      <c r="K3" s="12">
        <f t="shared" ref="K3:K11" si="1">E3+F3+G3+H3</f>
        <v>1050</v>
      </c>
    </row>
    <row r="4" spans="1:11" x14ac:dyDescent="0.25">
      <c r="A4" s="27"/>
      <c r="B4" s="22" t="s">
        <v>21</v>
      </c>
      <c r="C4" s="9">
        <v>777755556668</v>
      </c>
      <c r="D4" s="12">
        <v>1100</v>
      </c>
      <c r="E4" s="12">
        <v>100</v>
      </c>
      <c r="F4" s="12">
        <v>160</v>
      </c>
      <c r="G4" s="12">
        <v>180</v>
      </c>
      <c r="H4" s="12">
        <v>190</v>
      </c>
      <c r="I4" s="12">
        <f>приход!C5</f>
        <v>0</v>
      </c>
      <c r="J4" s="12">
        <f t="shared" si="0"/>
        <v>470</v>
      </c>
      <c r="K4" s="12">
        <f t="shared" si="1"/>
        <v>630</v>
      </c>
    </row>
    <row r="5" spans="1:11" x14ac:dyDescent="0.25">
      <c r="A5" s="27"/>
      <c r="B5" s="22" t="s">
        <v>22</v>
      </c>
      <c r="C5" s="9">
        <v>777755556670</v>
      </c>
      <c r="D5" s="12">
        <v>860</v>
      </c>
      <c r="E5" s="12">
        <v>69</v>
      </c>
      <c r="F5" s="12">
        <v>75</v>
      </c>
      <c r="G5" s="12">
        <v>78</v>
      </c>
      <c r="H5" s="12">
        <v>85</v>
      </c>
      <c r="I5" s="12">
        <f>приход!C6</f>
        <v>0</v>
      </c>
      <c r="J5" s="12">
        <f t="shared" si="0"/>
        <v>553</v>
      </c>
      <c r="K5" s="12">
        <f t="shared" si="1"/>
        <v>307</v>
      </c>
    </row>
    <row r="6" spans="1:11" x14ac:dyDescent="0.25">
      <c r="A6" s="27"/>
      <c r="B6" s="8" t="s">
        <v>23</v>
      </c>
      <c r="C6" s="9">
        <v>777755556672</v>
      </c>
      <c r="D6" s="9">
        <v>65</v>
      </c>
      <c r="E6" s="9">
        <v>60</v>
      </c>
      <c r="F6" s="9">
        <v>45</v>
      </c>
      <c r="G6" s="9">
        <v>50</v>
      </c>
      <c r="H6" s="9">
        <v>65</v>
      </c>
      <c r="I6" s="9">
        <f>приход!C7</f>
        <v>317</v>
      </c>
      <c r="J6" s="9">
        <f t="shared" si="0"/>
        <v>162</v>
      </c>
      <c r="K6" s="9">
        <f t="shared" si="1"/>
        <v>220</v>
      </c>
    </row>
    <row r="7" spans="1:11" x14ac:dyDescent="0.25">
      <c r="A7" s="27"/>
      <c r="B7" s="8" t="s">
        <v>24</v>
      </c>
      <c r="C7" s="9">
        <v>777755556674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f>приход!C8</f>
        <v>0</v>
      </c>
      <c r="J7" s="9">
        <f t="shared" si="0"/>
        <v>0</v>
      </c>
      <c r="K7" s="9">
        <f t="shared" si="1"/>
        <v>0</v>
      </c>
    </row>
    <row r="8" spans="1:11" x14ac:dyDescent="0.25">
      <c r="A8" s="27"/>
      <c r="B8" s="8" t="s">
        <v>25</v>
      </c>
      <c r="C8" s="9">
        <v>777755556676</v>
      </c>
      <c r="D8" s="9">
        <v>354</v>
      </c>
      <c r="E8" s="9">
        <v>58</v>
      </c>
      <c r="F8" s="9">
        <v>55</v>
      </c>
      <c r="G8" s="9">
        <v>61</v>
      </c>
      <c r="H8" s="9">
        <v>63</v>
      </c>
      <c r="I8" s="9">
        <f>приход!C9</f>
        <v>0</v>
      </c>
      <c r="J8" s="9">
        <f t="shared" si="0"/>
        <v>117</v>
      </c>
      <c r="K8" s="9">
        <f t="shared" si="1"/>
        <v>237</v>
      </c>
    </row>
    <row r="9" spans="1:11" x14ac:dyDescent="0.25">
      <c r="A9" s="27"/>
      <c r="B9" s="8" t="s">
        <v>26</v>
      </c>
      <c r="C9" s="9">
        <v>777755556678</v>
      </c>
      <c r="D9" s="9">
        <v>55</v>
      </c>
      <c r="E9" s="9">
        <v>15</v>
      </c>
      <c r="F9" s="9">
        <v>10</v>
      </c>
      <c r="G9" s="9">
        <v>13</v>
      </c>
      <c r="H9" s="9">
        <v>20</v>
      </c>
      <c r="I9" s="9">
        <f>приход!C10</f>
        <v>180</v>
      </c>
      <c r="J9" s="9">
        <f t="shared" si="0"/>
        <v>177</v>
      </c>
      <c r="K9" s="9">
        <f t="shared" si="1"/>
        <v>58</v>
      </c>
    </row>
    <row r="10" spans="1:11" x14ac:dyDescent="0.25">
      <c r="A10" s="27"/>
      <c r="B10" s="8" t="s">
        <v>27</v>
      </c>
      <c r="C10" s="9">
        <v>777755556680</v>
      </c>
      <c r="D10" s="9">
        <v>15</v>
      </c>
      <c r="E10" s="9">
        <v>4</v>
      </c>
      <c r="F10" s="9">
        <v>3</v>
      </c>
      <c r="G10" s="9">
        <v>3</v>
      </c>
      <c r="H10" s="9">
        <v>4</v>
      </c>
      <c r="I10" s="9">
        <f>приход!C11</f>
        <v>150</v>
      </c>
      <c r="J10" s="9">
        <f t="shared" si="0"/>
        <v>151</v>
      </c>
      <c r="K10" s="9">
        <f t="shared" si="1"/>
        <v>14</v>
      </c>
    </row>
    <row r="11" spans="1:11" x14ac:dyDescent="0.25">
      <c r="A11" s="27"/>
      <c r="B11" s="8" t="s">
        <v>28</v>
      </c>
      <c r="C11" s="9">
        <v>777755556666</v>
      </c>
      <c r="D11" s="9">
        <v>50</v>
      </c>
      <c r="E11" s="9">
        <v>0</v>
      </c>
      <c r="F11" s="9">
        <v>0</v>
      </c>
      <c r="G11" s="9">
        <v>50</v>
      </c>
      <c r="H11" s="9">
        <v>50</v>
      </c>
      <c r="I11" s="9">
        <f>приход!C12</f>
        <v>150</v>
      </c>
      <c r="J11" s="9">
        <f t="shared" si="0"/>
        <v>100</v>
      </c>
      <c r="K11" s="9">
        <f t="shared" si="1"/>
        <v>100</v>
      </c>
    </row>
    <row r="12" spans="1:11" ht="25.5" x14ac:dyDescent="0.25">
      <c r="A12" s="27" t="s">
        <v>6</v>
      </c>
      <c r="B12" s="26" t="s">
        <v>1</v>
      </c>
      <c r="C12" s="26" t="s">
        <v>3</v>
      </c>
      <c r="D12" s="26" t="s">
        <v>10</v>
      </c>
      <c r="E12" s="20" t="s">
        <v>2</v>
      </c>
      <c r="F12" s="20" t="s">
        <v>2</v>
      </c>
      <c r="G12" s="20" t="s">
        <v>2</v>
      </c>
      <c r="H12" s="20" t="s">
        <v>2</v>
      </c>
      <c r="I12" s="26" t="s">
        <v>12</v>
      </c>
      <c r="J12" s="26" t="s">
        <v>11</v>
      </c>
      <c r="K12" s="26" t="s">
        <v>13</v>
      </c>
    </row>
    <row r="13" spans="1:11" x14ac:dyDescent="0.25">
      <c r="A13" s="27"/>
      <c r="B13" s="26"/>
      <c r="C13" s="26"/>
      <c r="D13" s="26"/>
      <c r="E13" s="21" t="s">
        <v>15</v>
      </c>
      <c r="F13" s="21" t="s">
        <v>16</v>
      </c>
      <c r="G13" s="21" t="s">
        <v>17</v>
      </c>
      <c r="H13" s="21" t="s">
        <v>18</v>
      </c>
      <c r="I13" s="26"/>
      <c r="J13" s="26"/>
      <c r="K13" s="26"/>
    </row>
    <row r="14" spans="1:11" x14ac:dyDescent="0.25">
      <c r="A14" s="27"/>
      <c r="B14" s="22" t="s">
        <v>20</v>
      </c>
      <c r="C14" s="9">
        <v>777755556666</v>
      </c>
      <c r="D14" s="9">
        <f t="shared" ref="D14:D22" si="2">J3</f>
        <v>0</v>
      </c>
      <c r="E14" s="9">
        <v>0</v>
      </c>
      <c r="F14" s="9">
        <v>0</v>
      </c>
      <c r="G14" s="9">
        <v>775</v>
      </c>
      <c r="H14" s="9">
        <v>570</v>
      </c>
      <c r="I14" s="9">
        <f>приход!F4</f>
        <v>3455</v>
      </c>
      <c r="J14" s="9">
        <f t="shared" ref="J14:J22" si="3">D14-E14-F14-G14-H14+I14</f>
        <v>2110</v>
      </c>
      <c r="K14" s="9">
        <f t="shared" ref="K14:K22" si="4">E14+F14+G14+H14</f>
        <v>1345</v>
      </c>
    </row>
    <row r="15" spans="1:11" x14ac:dyDescent="0.25">
      <c r="A15" s="27"/>
      <c r="B15" s="22" t="s">
        <v>21</v>
      </c>
      <c r="C15" s="9">
        <v>777755556668</v>
      </c>
      <c r="D15" s="9">
        <f t="shared" si="2"/>
        <v>470</v>
      </c>
      <c r="E15" s="9">
        <v>250</v>
      </c>
      <c r="F15" s="9">
        <v>110</v>
      </c>
      <c r="G15" s="9">
        <v>150</v>
      </c>
      <c r="H15" s="9">
        <v>146</v>
      </c>
      <c r="I15" s="9">
        <f>приход!F5</f>
        <v>3266</v>
      </c>
      <c r="J15" s="9">
        <f t="shared" si="3"/>
        <v>3080</v>
      </c>
      <c r="K15" s="9">
        <f t="shared" si="4"/>
        <v>656</v>
      </c>
    </row>
    <row r="16" spans="1:11" x14ac:dyDescent="0.25">
      <c r="A16" s="27"/>
      <c r="B16" s="22" t="s">
        <v>22</v>
      </c>
      <c r="C16" s="9">
        <v>777755556670</v>
      </c>
      <c r="D16" s="9">
        <f t="shared" si="2"/>
        <v>553</v>
      </c>
      <c r="E16" s="9">
        <v>55</v>
      </c>
      <c r="F16" s="9">
        <v>65</v>
      </c>
      <c r="G16" s="9">
        <v>70</v>
      </c>
      <c r="H16" s="9">
        <v>83</v>
      </c>
      <c r="I16" s="9">
        <f>приход!F6</f>
        <v>0</v>
      </c>
      <c r="J16" s="9">
        <f t="shared" si="3"/>
        <v>280</v>
      </c>
      <c r="K16" s="9">
        <f t="shared" si="4"/>
        <v>273</v>
      </c>
    </row>
    <row r="17" spans="1:11" x14ac:dyDescent="0.25">
      <c r="A17" s="27"/>
      <c r="B17" s="8" t="s">
        <v>23</v>
      </c>
      <c r="C17" s="9">
        <v>777755556672</v>
      </c>
      <c r="D17" s="9">
        <f t="shared" si="2"/>
        <v>162</v>
      </c>
      <c r="E17" s="9">
        <v>72</v>
      </c>
      <c r="F17" s="9">
        <v>55</v>
      </c>
      <c r="G17" s="9">
        <v>66</v>
      </c>
      <c r="H17" s="9">
        <v>42</v>
      </c>
      <c r="I17" s="9">
        <f>приход!F7</f>
        <v>353</v>
      </c>
      <c r="J17" s="9">
        <f t="shared" si="3"/>
        <v>280</v>
      </c>
      <c r="K17" s="9">
        <f t="shared" si="4"/>
        <v>235</v>
      </c>
    </row>
    <row r="18" spans="1:11" x14ac:dyDescent="0.25">
      <c r="A18" s="27"/>
      <c r="B18" s="8" t="s">
        <v>24</v>
      </c>
      <c r="C18" s="9">
        <v>777755556674</v>
      </c>
      <c r="D18" s="9">
        <f t="shared" si="2"/>
        <v>0</v>
      </c>
      <c r="E18" s="9">
        <v>0</v>
      </c>
      <c r="F18" s="9">
        <v>0</v>
      </c>
      <c r="G18" s="9">
        <v>0</v>
      </c>
      <c r="H18" s="9">
        <v>0</v>
      </c>
      <c r="I18" s="9">
        <f>приход!F8</f>
        <v>0</v>
      </c>
      <c r="J18" s="9">
        <f t="shared" si="3"/>
        <v>0</v>
      </c>
      <c r="K18" s="9">
        <f t="shared" si="4"/>
        <v>0</v>
      </c>
    </row>
    <row r="19" spans="1:11" x14ac:dyDescent="0.25">
      <c r="A19" s="27"/>
      <c r="B19" s="8" t="s">
        <v>25</v>
      </c>
      <c r="C19" s="9">
        <v>777755556676</v>
      </c>
      <c r="D19" s="9">
        <f t="shared" si="2"/>
        <v>117</v>
      </c>
      <c r="E19" s="9">
        <v>45</v>
      </c>
      <c r="F19" s="9">
        <v>48</v>
      </c>
      <c r="G19" s="9">
        <v>24</v>
      </c>
      <c r="H19" s="9">
        <v>24</v>
      </c>
      <c r="I19" s="9">
        <f>приход!F9</f>
        <v>720</v>
      </c>
      <c r="J19" s="9">
        <f t="shared" si="3"/>
        <v>696</v>
      </c>
      <c r="K19" s="9">
        <f t="shared" si="4"/>
        <v>141</v>
      </c>
    </row>
    <row r="20" spans="1:11" x14ac:dyDescent="0.25">
      <c r="A20" s="27"/>
      <c r="B20" s="8" t="s">
        <v>26</v>
      </c>
      <c r="C20" s="9">
        <v>777755556678</v>
      </c>
      <c r="D20" s="9">
        <f t="shared" si="2"/>
        <v>177</v>
      </c>
      <c r="E20" s="9">
        <v>19</v>
      </c>
      <c r="F20" s="9">
        <v>17</v>
      </c>
      <c r="G20" s="9">
        <v>23</v>
      </c>
      <c r="H20" s="9">
        <v>19</v>
      </c>
      <c r="I20" s="9">
        <f>приход!F10</f>
        <v>0</v>
      </c>
      <c r="J20" s="9">
        <f t="shared" si="3"/>
        <v>99</v>
      </c>
      <c r="K20" s="9">
        <f t="shared" si="4"/>
        <v>78</v>
      </c>
    </row>
    <row r="21" spans="1:11" x14ac:dyDescent="0.25">
      <c r="A21" s="27"/>
      <c r="B21" s="8" t="s">
        <v>27</v>
      </c>
      <c r="C21" s="9">
        <v>777755556680</v>
      </c>
      <c r="D21" s="9">
        <f t="shared" si="2"/>
        <v>151</v>
      </c>
      <c r="E21" s="9">
        <v>8</v>
      </c>
      <c r="F21" s="9">
        <v>8</v>
      </c>
      <c r="G21" s="9">
        <v>10</v>
      </c>
      <c r="H21" s="9">
        <v>5</v>
      </c>
      <c r="I21" s="9">
        <f>приход!F11</f>
        <v>0</v>
      </c>
      <c r="J21" s="9">
        <f t="shared" si="3"/>
        <v>120</v>
      </c>
      <c r="K21" s="9">
        <f t="shared" si="4"/>
        <v>31</v>
      </c>
    </row>
    <row r="22" spans="1:11" x14ac:dyDescent="0.25">
      <c r="A22" s="27"/>
      <c r="B22" s="8" t="s">
        <v>28</v>
      </c>
      <c r="C22" s="9">
        <v>777755556666</v>
      </c>
      <c r="D22" s="9">
        <f t="shared" si="2"/>
        <v>100</v>
      </c>
      <c r="E22" s="9">
        <v>50</v>
      </c>
      <c r="F22" s="9">
        <v>30</v>
      </c>
      <c r="G22" s="9">
        <v>0</v>
      </c>
      <c r="H22" s="9">
        <v>0</v>
      </c>
      <c r="I22" s="9">
        <f>приход!F12</f>
        <v>100</v>
      </c>
      <c r="J22" s="9">
        <f t="shared" si="3"/>
        <v>120</v>
      </c>
      <c r="K22" s="9">
        <f t="shared" si="4"/>
        <v>80</v>
      </c>
    </row>
    <row r="23" spans="1:11" ht="25.5" x14ac:dyDescent="0.25">
      <c r="A23" s="27" t="s">
        <v>7</v>
      </c>
      <c r="B23" s="26" t="s">
        <v>1</v>
      </c>
      <c r="C23" s="26" t="s">
        <v>3</v>
      </c>
      <c r="D23" s="26" t="s">
        <v>10</v>
      </c>
      <c r="E23" s="20" t="s">
        <v>2</v>
      </c>
      <c r="F23" s="20" t="s">
        <v>2</v>
      </c>
      <c r="G23" s="20" t="s">
        <v>2</v>
      </c>
      <c r="H23" s="20" t="s">
        <v>2</v>
      </c>
      <c r="I23" s="26" t="s">
        <v>12</v>
      </c>
      <c r="J23" s="26" t="s">
        <v>11</v>
      </c>
      <c r="K23" s="26" t="s">
        <v>13</v>
      </c>
    </row>
    <row r="24" spans="1:11" x14ac:dyDescent="0.25">
      <c r="A24" s="27"/>
      <c r="B24" s="26"/>
      <c r="C24" s="26"/>
      <c r="D24" s="26"/>
      <c r="E24" s="21" t="s">
        <v>15</v>
      </c>
      <c r="F24" s="21" t="s">
        <v>16</v>
      </c>
      <c r="G24" s="21" t="s">
        <v>17</v>
      </c>
      <c r="H24" s="21" t="s">
        <v>18</v>
      </c>
      <c r="I24" s="26"/>
      <c r="J24" s="26"/>
      <c r="K24" s="26"/>
    </row>
    <row r="25" spans="1:11" x14ac:dyDescent="0.25">
      <c r="A25" s="27"/>
      <c r="B25" s="22" t="s">
        <v>20</v>
      </c>
      <c r="C25" s="9">
        <v>777755556666</v>
      </c>
      <c r="D25" s="9">
        <f>J14</f>
        <v>2110</v>
      </c>
      <c r="E25" s="9">
        <v>440</v>
      </c>
      <c r="F25" s="9">
        <v>510</v>
      </c>
      <c r="G25" s="9">
        <v>480</v>
      </c>
      <c r="H25" s="9">
        <v>550</v>
      </c>
      <c r="I25" s="9">
        <f>приход!I4</f>
        <v>3060</v>
      </c>
      <c r="J25" s="9">
        <f>D25-E25-F25-G25-H25+I25</f>
        <v>3190</v>
      </c>
      <c r="K25" s="9">
        <f>E25+F25+G25+H25</f>
        <v>1980</v>
      </c>
    </row>
    <row r="26" spans="1:11" x14ac:dyDescent="0.25">
      <c r="A26" s="27"/>
      <c r="B26" s="22" t="s">
        <v>21</v>
      </c>
      <c r="C26" s="9">
        <v>777755556668</v>
      </c>
      <c r="D26" s="9">
        <f>J15</f>
        <v>3080</v>
      </c>
      <c r="E26" s="9">
        <v>500</v>
      </c>
      <c r="F26" s="9">
        <v>230</v>
      </c>
      <c r="G26" s="9">
        <v>290</v>
      </c>
      <c r="H26" s="9">
        <v>120</v>
      </c>
      <c r="I26" s="9">
        <f>приход!I5</f>
        <v>0</v>
      </c>
      <c r="J26" s="9">
        <f t="shared" ref="J26:J33" si="5">D26-E26-F26-G26-H26+I26</f>
        <v>1940</v>
      </c>
      <c r="K26" s="9">
        <f t="shared" ref="K26:K33" si="6">E26+F26+G26+H26</f>
        <v>1140</v>
      </c>
    </row>
    <row r="27" spans="1:11" x14ac:dyDescent="0.25">
      <c r="A27" s="27"/>
      <c r="B27" s="22" t="s">
        <v>22</v>
      </c>
      <c r="C27" s="9">
        <v>777755556670</v>
      </c>
      <c r="D27" s="9">
        <f t="shared" ref="D27:D33" si="7">J16</f>
        <v>280</v>
      </c>
      <c r="E27" s="9">
        <v>30</v>
      </c>
      <c r="F27" s="9">
        <v>40</v>
      </c>
      <c r="G27" s="9">
        <v>40</v>
      </c>
      <c r="H27" s="9">
        <v>30</v>
      </c>
      <c r="I27" s="9">
        <f>приход!I6</f>
        <v>0</v>
      </c>
      <c r="J27" s="9">
        <f t="shared" si="5"/>
        <v>140</v>
      </c>
      <c r="K27" s="9">
        <f t="shared" si="6"/>
        <v>140</v>
      </c>
    </row>
    <row r="28" spans="1:11" x14ac:dyDescent="0.25">
      <c r="A28" s="27"/>
      <c r="B28" s="8" t="s">
        <v>23</v>
      </c>
      <c r="C28" s="9">
        <v>777755556672</v>
      </c>
      <c r="D28" s="9">
        <f t="shared" si="7"/>
        <v>280</v>
      </c>
      <c r="E28" s="9">
        <v>30</v>
      </c>
      <c r="F28" s="9">
        <v>30</v>
      </c>
      <c r="G28" s="9">
        <v>60</v>
      </c>
      <c r="H28" s="9">
        <v>80</v>
      </c>
      <c r="I28" s="9">
        <f>приход!I7</f>
        <v>0</v>
      </c>
      <c r="J28" s="9">
        <f t="shared" si="5"/>
        <v>80</v>
      </c>
      <c r="K28" s="9">
        <f t="shared" si="6"/>
        <v>200</v>
      </c>
    </row>
    <row r="29" spans="1:11" x14ac:dyDescent="0.25">
      <c r="A29" s="27"/>
      <c r="B29" s="8" t="s">
        <v>24</v>
      </c>
      <c r="C29" s="9">
        <v>777755556674</v>
      </c>
      <c r="D29" s="9">
        <f t="shared" si="7"/>
        <v>0</v>
      </c>
      <c r="E29" s="9">
        <v>0</v>
      </c>
      <c r="F29" s="9">
        <v>0</v>
      </c>
      <c r="G29" s="9">
        <v>0</v>
      </c>
      <c r="H29" s="9">
        <v>0</v>
      </c>
      <c r="I29" s="9">
        <f>приход!I8</f>
        <v>0</v>
      </c>
      <c r="J29" s="9">
        <f t="shared" si="5"/>
        <v>0</v>
      </c>
      <c r="K29" s="9">
        <f t="shared" si="6"/>
        <v>0</v>
      </c>
    </row>
    <row r="30" spans="1:11" x14ac:dyDescent="0.25">
      <c r="A30" s="27"/>
      <c r="B30" s="8" t="s">
        <v>25</v>
      </c>
      <c r="C30" s="9">
        <v>777755556676</v>
      </c>
      <c r="D30" s="9">
        <f t="shared" si="7"/>
        <v>696</v>
      </c>
      <c r="E30" s="9">
        <v>33</v>
      </c>
      <c r="F30" s="9">
        <v>42</v>
      </c>
      <c r="G30" s="9">
        <v>45</v>
      </c>
      <c r="H30" s="9">
        <v>49</v>
      </c>
      <c r="I30" s="9">
        <f>приход!I9</f>
        <v>0</v>
      </c>
      <c r="J30" s="9">
        <f t="shared" si="5"/>
        <v>527</v>
      </c>
      <c r="K30" s="9">
        <f t="shared" si="6"/>
        <v>169</v>
      </c>
    </row>
    <row r="31" spans="1:11" x14ac:dyDescent="0.25">
      <c r="A31" s="27"/>
      <c r="B31" s="8" t="s">
        <v>26</v>
      </c>
      <c r="C31" s="9">
        <v>777755556678</v>
      </c>
      <c r="D31" s="9">
        <f t="shared" si="7"/>
        <v>99</v>
      </c>
      <c r="E31" s="9">
        <v>12</v>
      </c>
      <c r="F31" s="9">
        <v>13</v>
      </c>
      <c r="G31" s="9">
        <v>13</v>
      </c>
      <c r="H31" s="9">
        <v>15</v>
      </c>
      <c r="I31" s="9">
        <f>приход!I10</f>
        <v>0</v>
      </c>
      <c r="J31" s="9">
        <f t="shared" si="5"/>
        <v>46</v>
      </c>
      <c r="K31" s="9">
        <f t="shared" si="6"/>
        <v>53</v>
      </c>
    </row>
    <row r="32" spans="1:11" x14ac:dyDescent="0.25">
      <c r="A32" s="27"/>
      <c r="B32" s="8" t="s">
        <v>27</v>
      </c>
      <c r="C32" s="9">
        <v>777755556680</v>
      </c>
      <c r="D32" s="9">
        <f t="shared" si="7"/>
        <v>120</v>
      </c>
      <c r="E32" s="9">
        <v>15</v>
      </c>
      <c r="F32" s="9">
        <v>10</v>
      </c>
      <c r="G32" s="9">
        <v>10</v>
      </c>
      <c r="H32" s="9">
        <v>10</v>
      </c>
      <c r="I32" s="9">
        <f>приход!I11</f>
        <v>0</v>
      </c>
      <c r="J32" s="9">
        <f t="shared" si="5"/>
        <v>75</v>
      </c>
      <c r="K32" s="9">
        <f t="shared" si="6"/>
        <v>45</v>
      </c>
    </row>
    <row r="33" spans="1:11" x14ac:dyDescent="0.25">
      <c r="A33" s="27"/>
      <c r="B33" s="8" t="s">
        <v>28</v>
      </c>
      <c r="C33" s="9">
        <v>777755556666</v>
      </c>
      <c r="D33" s="9">
        <f t="shared" si="7"/>
        <v>120</v>
      </c>
      <c r="E33" s="9">
        <v>0</v>
      </c>
      <c r="F33" s="9">
        <v>0</v>
      </c>
      <c r="G33" s="9">
        <v>0</v>
      </c>
      <c r="H33" s="9">
        <v>0</v>
      </c>
      <c r="I33" s="9">
        <f>приход!I12</f>
        <v>0</v>
      </c>
      <c r="J33" s="9">
        <f t="shared" si="5"/>
        <v>120</v>
      </c>
      <c r="K33" s="9">
        <f t="shared" si="6"/>
        <v>0</v>
      </c>
    </row>
  </sheetData>
  <mergeCells count="21">
    <mergeCell ref="K1:K2"/>
    <mergeCell ref="A12:A22"/>
    <mergeCell ref="B12:B13"/>
    <mergeCell ref="C12:C13"/>
    <mergeCell ref="D12:D13"/>
    <mergeCell ref="I12:I13"/>
    <mergeCell ref="B1:B2"/>
    <mergeCell ref="C1:C2"/>
    <mergeCell ref="A1:A11"/>
    <mergeCell ref="D1:D2"/>
    <mergeCell ref="I1:I2"/>
    <mergeCell ref="J1:J2"/>
    <mergeCell ref="J12:J13"/>
    <mergeCell ref="K12:K13"/>
    <mergeCell ref="A23:A33"/>
    <mergeCell ref="B23:B24"/>
    <mergeCell ref="C23:C24"/>
    <mergeCell ref="D23:D24"/>
    <mergeCell ref="I23:I24"/>
    <mergeCell ref="J23:J24"/>
    <mergeCell ref="K23:K2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A1:K13"/>
  <sheetViews>
    <sheetView tabSelected="1" workbookViewId="0">
      <pane xSplit="2" topLeftCell="C1" activePane="topRight" state="frozen"/>
      <selection pane="topRight" activeCell="G18" sqref="G18"/>
    </sheetView>
  </sheetViews>
  <sheetFormatPr defaultRowHeight="12.75" x14ac:dyDescent="0.2"/>
  <cols>
    <col min="1" max="1" width="25.7109375" style="2" customWidth="1"/>
    <col min="2" max="2" width="18" style="3" customWidth="1"/>
    <col min="3" max="3" width="9.140625" style="1" customWidth="1"/>
    <col min="4" max="4" width="10.7109375" style="1" customWidth="1"/>
    <col min="5" max="5" width="9.140625" style="7"/>
    <col min="6" max="7" width="9.140625" style="1"/>
    <col min="8" max="8" width="9.140625" style="7"/>
    <col min="9" max="10" width="9.140625" style="1"/>
    <col min="11" max="11" width="9.140625" style="7"/>
    <col min="12" max="16384" width="9.140625" style="1"/>
  </cols>
  <sheetData>
    <row r="1" spans="1:11" x14ac:dyDescent="0.2">
      <c r="A1" s="30" t="s">
        <v>5</v>
      </c>
      <c r="B1" s="31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">
      <c r="A2" s="26" t="s">
        <v>1</v>
      </c>
      <c r="B2" s="26" t="s">
        <v>14</v>
      </c>
      <c r="C2" s="28" t="s">
        <v>0</v>
      </c>
      <c r="D2" s="28"/>
      <c r="E2" s="28"/>
      <c r="F2" s="28" t="s">
        <v>6</v>
      </c>
      <c r="G2" s="28"/>
      <c r="H2" s="28"/>
      <c r="I2" s="28" t="s">
        <v>7</v>
      </c>
      <c r="J2" s="28"/>
      <c r="K2" s="28"/>
    </row>
    <row r="3" spans="1:11" ht="28.5" customHeight="1" x14ac:dyDescent="0.2">
      <c r="A3" s="26"/>
      <c r="B3" s="26"/>
      <c r="C3" s="4" t="s">
        <v>4</v>
      </c>
      <c r="D3" s="5" t="s">
        <v>8</v>
      </c>
      <c r="E3" s="6" t="s">
        <v>9</v>
      </c>
      <c r="F3" s="4" t="s">
        <v>4</v>
      </c>
      <c r="G3" s="5" t="s">
        <v>8</v>
      </c>
      <c r="H3" s="6" t="s">
        <v>9</v>
      </c>
      <c r="I3" s="4" t="s">
        <v>4</v>
      </c>
      <c r="J3" s="5" t="s">
        <v>8</v>
      </c>
      <c r="K3" s="6" t="s">
        <v>9</v>
      </c>
    </row>
    <row r="4" spans="1:11" s="24" customFormat="1" x14ac:dyDescent="0.2">
      <c r="A4" s="22" t="s">
        <v>20</v>
      </c>
      <c r="B4" s="9">
        <v>777755556666</v>
      </c>
      <c r="C4" s="12">
        <f>week!K3</f>
        <v>1050</v>
      </c>
      <c r="D4" s="11">
        <f>приход!D4</f>
        <v>5.34</v>
      </c>
      <c r="E4" s="23">
        <f>C4*D4</f>
        <v>5607</v>
      </c>
      <c r="F4" s="12">
        <f>week!K14</f>
        <v>1345</v>
      </c>
      <c r="G4" s="11">
        <f>приход!D4</f>
        <v>5.34</v>
      </c>
      <c r="H4" s="23">
        <f t="shared" ref="H4:H12" si="0">F4*G4</f>
        <v>7182.3</v>
      </c>
      <c r="I4" s="12">
        <f>week!K25</f>
        <v>1980</v>
      </c>
      <c r="J4" s="11">
        <f>приход!G4</f>
        <v>5.34</v>
      </c>
      <c r="K4" s="23">
        <f t="shared" ref="K4:K12" si="1">I4*J4</f>
        <v>10573.199999999999</v>
      </c>
    </row>
    <row r="5" spans="1:11" x14ac:dyDescent="0.2">
      <c r="A5" s="22" t="s">
        <v>21</v>
      </c>
      <c r="B5" s="9">
        <v>777755556668</v>
      </c>
      <c r="C5" s="12">
        <f>week!K4</f>
        <v>630</v>
      </c>
      <c r="D5" s="11">
        <f>приход!D5</f>
        <v>6.72</v>
      </c>
      <c r="E5" s="23">
        <f>C5*D5</f>
        <v>4233.5999999999995</v>
      </c>
      <c r="F5" s="12">
        <f>week!K15</f>
        <v>656</v>
      </c>
      <c r="G5" s="11">
        <f>приход!G5</f>
        <v>6.72</v>
      </c>
      <c r="H5" s="23">
        <f t="shared" si="0"/>
        <v>4408.32</v>
      </c>
      <c r="I5" s="12">
        <f>week!K26</f>
        <v>1140</v>
      </c>
      <c r="J5" s="11">
        <f>приход!G5</f>
        <v>6.72</v>
      </c>
      <c r="K5" s="23">
        <f t="shared" si="1"/>
        <v>7660.7999999999993</v>
      </c>
    </row>
    <row r="6" spans="1:11" x14ac:dyDescent="0.2">
      <c r="A6" s="22" t="s">
        <v>22</v>
      </c>
      <c r="B6" s="9">
        <v>777755556670</v>
      </c>
      <c r="C6" s="12">
        <f>week!K5</f>
        <v>307</v>
      </c>
      <c r="D6" s="11">
        <f>приход!D6</f>
        <v>12.15</v>
      </c>
      <c r="E6" s="23">
        <v>0</v>
      </c>
      <c r="F6" s="12">
        <f>week!K16</f>
        <v>273</v>
      </c>
      <c r="G6" s="11">
        <f>приход!D6</f>
        <v>12.15</v>
      </c>
      <c r="H6" s="23">
        <f t="shared" si="0"/>
        <v>3316.9500000000003</v>
      </c>
      <c r="I6" s="12">
        <f>week!K27</f>
        <v>140</v>
      </c>
      <c r="J6" s="11">
        <f>G6</f>
        <v>12.15</v>
      </c>
      <c r="K6" s="23">
        <f t="shared" si="1"/>
        <v>1701</v>
      </c>
    </row>
    <row r="7" spans="1:11" x14ac:dyDescent="0.2">
      <c r="A7" s="8" t="s">
        <v>23</v>
      </c>
      <c r="B7" s="9">
        <v>777755556672</v>
      </c>
      <c r="C7" s="12">
        <f>week!K6</f>
        <v>220</v>
      </c>
      <c r="D7" s="11">
        <f>приход!D7</f>
        <v>30</v>
      </c>
      <c r="E7" s="23">
        <f>C7*D7</f>
        <v>6600</v>
      </c>
      <c r="F7" s="12">
        <f>week!K17</f>
        <v>235</v>
      </c>
      <c r="G7" s="11">
        <f>приход!D7</f>
        <v>30</v>
      </c>
      <c r="H7" s="23">
        <f t="shared" si="0"/>
        <v>7050</v>
      </c>
      <c r="I7" s="12">
        <f>week!K28</f>
        <v>200</v>
      </c>
      <c r="J7" s="11">
        <f>приход!G7</f>
        <v>30</v>
      </c>
      <c r="K7" s="23">
        <f t="shared" si="1"/>
        <v>6000</v>
      </c>
    </row>
    <row r="8" spans="1:11" x14ac:dyDescent="0.2">
      <c r="A8" s="8" t="s">
        <v>24</v>
      </c>
      <c r="B8" s="9">
        <v>777755556674</v>
      </c>
      <c r="C8" s="12">
        <f>week!K7</f>
        <v>0</v>
      </c>
      <c r="D8" s="11">
        <f>приход!D8</f>
        <v>0</v>
      </c>
      <c r="E8" s="23">
        <f>C8*D8</f>
        <v>0</v>
      </c>
      <c r="F8" s="12">
        <f>week!K18</f>
        <v>0</v>
      </c>
      <c r="G8" s="11">
        <f>приход!D8</f>
        <v>0</v>
      </c>
      <c r="H8" s="23">
        <f t="shared" si="0"/>
        <v>0</v>
      </c>
      <c r="I8" s="12">
        <f>week!K29</f>
        <v>0</v>
      </c>
      <c r="J8" s="11">
        <f>приход!G8</f>
        <v>0</v>
      </c>
      <c r="K8" s="23">
        <f t="shared" si="1"/>
        <v>0</v>
      </c>
    </row>
    <row r="9" spans="1:11" x14ac:dyDescent="0.2">
      <c r="A9" s="8" t="s">
        <v>25</v>
      </c>
      <c r="B9" s="9">
        <v>777755556676</v>
      </c>
      <c r="C9" s="12">
        <f>week!K8</f>
        <v>237</v>
      </c>
      <c r="D9" s="11">
        <f>приход!D9</f>
        <v>35.67</v>
      </c>
      <c r="E9" s="23">
        <f>C9*D9</f>
        <v>8453.7900000000009</v>
      </c>
      <c r="F9" s="12">
        <f>week!K19</f>
        <v>141</v>
      </c>
      <c r="G9" s="11">
        <f>приход!D9</f>
        <v>35.67</v>
      </c>
      <c r="H9" s="23">
        <f t="shared" si="0"/>
        <v>5029.47</v>
      </c>
      <c r="I9" s="12">
        <f>week!K30</f>
        <v>169</v>
      </c>
      <c r="J9" s="11">
        <f>приход!G9</f>
        <v>35.67</v>
      </c>
      <c r="K9" s="23">
        <f t="shared" si="1"/>
        <v>6028.2300000000005</v>
      </c>
    </row>
    <row r="10" spans="1:11" x14ac:dyDescent="0.2">
      <c r="A10" s="8" t="s">
        <v>26</v>
      </c>
      <c r="B10" s="9">
        <v>777755556678</v>
      </c>
      <c r="C10" s="12">
        <f>week!K9</f>
        <v>58</v>
      </c>
      <c r="D10" s="11">
        <f>приход!D10</f>
        <v>60.75</v>
      </c>
      <c r="E10" s="23">
        <f>C10*D10</f>
        <v>3523.5</v>
      </c>
      <c r="F10" s="12">
        <f>week!K20</f>
        <v>78</v>
      </c>
      <c r="G10" s="11">
        <f>приход!D10</f>
        <v>60.75</v>
      </c>
      <c r="H10" s="23">
        <f t="shared" si="0"/>
        <v>4738.5</v>
      </c>
      <c r="I10" s="12">
        <f>week!K31</f>
        <v>53</v>
      </c>
      <c r="J10" s="11">
        <f>G10</f>
        <v>60.75</v>
      </c>
      <c r="K10" s="23">
        <f t="shared" si="1"/>
        <v>3219.75</v>
      </c>
    </row>
    <row r="11" spans="1:11" x14ac:dyDescent="0.2">
      <c r="A11" s="8" t="s">
        <v>27</v>
      </c>
      <c r="B11" s="9">
        <v>777755556680</v>
      </c>
      <c r="C11" s="12">
        <f>week!K10</f>
        <v>14</v>
      </c>
      <c r="D11" s="11">
        <f>приход!D11</f>
        <v>125</v>
      </c>
      <c r="E11" s="23">
        <f t="shared" ref="E11:E12" si="2">C11*D11</f>
        <v>1750</v>
      </c>
      <c r="F11" s="12">
        <f>week!K21</f>
        <v>31</v>
      </c>
      <c r="G11" s="11">
        <f>приход!D11</f>
        <v>125</v>
      </c>
      <c r="H11" s="23">
        <f t="shared" si="0"/>
        <v>3875</v>
      </c>
      <c r="I11" s="12">
        <f>week!K32</f>
        <v>45</v>
      </c>
      <c r="J11" s="11">
        <f>G11</f>
        <v>125</v>
      </c>
      <c r="K11" s="23">
        <f t="shared" si="1"/>
        <v>5625</v>
      </c>
    </row>
    <row r="12" spans="1:11" x14ac:dyDescent="0.2">
      <c r="A12" s="8" t="s">
        <v>28</v>
      </c>
      <c r="B12" s="9">
        <v>777755556666</v>
      </c>
      <c r="C12" s="12">
        <f>week!K11</f>
        <v>100</v>
      </c>
      <c r="D12" s="11">
        <f>приход!D12</f>
        <v>13.86</v>
      </c>
      <c r="E12" s="23">
        <f t="shared" si="2"/>
        <v>1386</v>
      </c>
      <c r="F12" s="12">
        <f>week!K22</f>
        <v>80</v>
      </c>
      <c r="G12" s="11">
        <f>приход!D12</f>
        <v>13.86</v>
      </c>
      <c r="H12" s="23">
        <f t="shared" si="0"/>
        <v>1108.8</v>
      </c>
      <c r="I12" s="12">
        <f>week!K33</f>
        <v>0</v>
      </c>
      <c r="J12" s="11">
        <f>приход!G12</f>
        <v>14.58</v>
      </c>
      <c r="K12" s="23">
        <f t="shared" si="1"/>
        <v>0</v>
      </c>
    </row>
    <row r="13" spans="1:11" s="18" customFormat="1" x14ac:dyDescent="0.2">
      <c r="A13" s="15"/>
      <c r="B13" s="15"/>
      <c r="C13" s="15"/>
      <c r="D13" s="15"/>
      <c r="E13" s="14">
        <f>SUM(E4:E12)</f>
        <v>31553.89</v>
      </c>
      <c r="F13" s="16"/>
      <c r="G13" s="17"/>
      <c r="H13" s="14">
        <f>SUM(H4:H12)</f>
        <v>36709.340000000004</v>
      </c>
      <c r="I13" s="16"/>
      <c r="J13" s="17"/>
      <c r="K13" s="14">
        <f>SUM(K4:K12)</f>
        <v>40807.979999999996</v>
      </c>
    </row>
  </sheetData>
  <mergeCells count="7">
    <mergeCell ref="A2:A3"/>
    <mergeCell ref="B2:B3"/>
    <mergeCell ref="C1:K1"/>
    <mergeCell ref="C2:E2"/>
    <mergeCell ref="F2:H2"/>
    <mergeCell ref="I2:K2"/>
    <mergeCell ref="A1:B1"/>
  </mergeCells>
  <pageMargins left="0.7" right="0.7" top="0.75" bottom="0.75" header="0.3" footer="0.3"/>
  <pageSetup paperSize="9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K19"/>
  <sheetViews>
    <sheetView workbookViewId="0">
      <pane xSplit="2" ySplit="3" topLeftCell="C4" activePane="bottomRight" state="frozen"/>
      <selection pane="topRight" activeCell="D1" sqref="D1"/>
      <selection pane="bottomLeft" activeCell="A9" sqref="A9"/>
      <selection pane="bottomRight" activeCell="L24" sqref="L24"/>
    </sheetView>
  </sheetViews>
  <sheetFormatPr defaultRowHeight="12.75" x14ac:dyDescent="0.2"/>
  <cols>
    <col min="1" max="1" width="21.7109375" style="13" customWidth="1"/>
    <col min="2" max="2" width="14.140625" style="13" bestFit="1" customWidth="1"/>
    <col min="3" max="3" width="9.85546875" style="13" customWidth="1"/>
    <col min="4" max="4" width="10.7109375" style="13" bestFit="1" customWidth="1"/>
    <col min="5" max="5" width="9.28515625" style="13" bestFit="1" customWidth="1"/>
    <col min="6" max="6" width="9.85546875" style="13" customWidth="1"/>
    <col min="7" max="7" width="10.7109375" style="13" bestFit="1" customWidth="1"/>
    <col min="8" max="8" width="9.28515625" style="13" bestFit="1" customWidth="1"/>
    <col min="9" max="16384" width="9.140625" style="13"/>
  </cols>
  <sheetData>
    <row r="1" spans="1:11" x14ac:dyDescent="0.2">
      <c r="A1" s="33" t="s">
        <v>19</v>
      </c>
      <c r="B1" s="34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">
      <c r="A2" s="26" t="s">
        <v>1</v>
      </c>
      <c r="B2" s="26" t="s">
        <v>3</v>
      </c>
      <c r="C2" s="28" t="s">
        <v>0</v>
      </c>
      <c r="D2" s="28"/>
      <c r="E2" s="28"/>
      <c r="F2" s="28" t="s">
        <v>6</v>
      </c>
      <c r="G2" s="28"/>
      <c r="H2" s="28"/>
      <c r="I2" s="28" t="s">
        <v>7</v>
      </c>
      <c r="J2" s="28"/>
      <c r="K2" s="28"/>
    </row>
    <row r="3" spans="1:11" ht="26.25" customHeight="1" x14ac:dyDescent="0.2">
      <c r="A3" s="26"/>
      <c r="B3" s="26"/>
      <c r="C3" s="19" t="s">
        <v>4</v>
      </c>
      <c r="D3" s="5" t="s">
        <v>8</v>
      </c>
      <c r="E3" s="6" t="s">
        <v>9</v>
      </c>
      <c r="F3" s="19" t="s">
        <v>4</v>
      </c>
      <c r="G3" s="5" t="s">
        <v>8</v>
      </c>
      <c r="H3" s="6" t="s">
        <v>9</v>
      </c>
      <c r="I3" s="19" t="s">
        <v>4</v>
      </c>
      <c r="J3" s="5" t="s">
        <v>8</v>
      </c>
      <c r="K3" s="6" t="s">
        <v>9</v>
      </c>
    </row>
    <row r="4" spans="1:11" x14ac:dyDescent="0.2">
      <c r="A4" s="22" t="s">
        <v>20</v>
      </c>
      <c r="B4" s="9">
        <v>777755556666</v>
      </c>
      <c r="C4" s="12">
        <v>0</v>
      </c>
      <c r="D4" s="11">
        <v>5.34</v>
      </c>
      <c r="E4" s="23">
        <f t="shared" ref="E4:E12" si="0">C4*D4</f>
        <v>0</v>
      </c>
      <c r="F4" s="12">
        <v>3455</v>
      </c>
      <c r="G4" s="11">
        <v>5.34</v>
      </c>
      <c r="H4" s="23">
        <f t="shared" ref="H4:H12" si="1">G4*F4</f>
        <v>18449.7</v>
      </c>
      <c r="I4" s="12">
        <v>3060</v>
      </c>
      <c r="J4" s="11">
        <v>5.91</v>
      </c>
      <c r="K4" s="23">
        <f t="shared" ref="K4:K12" si="2">J4*I4</f>
        <v>18084.600000000002</v>
      </c>
    </row>
    <row r="5" spans="1:11" x14ac:dyDescent="0.2">
      <c r="A5" s="22" t="s">
        <v>21</v>
      </c>
      <c r="B5" s="9">
        <v>777755556668</v>
      </c>
      <c r="C5" s="12">
        <v>0</v>
      </c>
      <c r="D5" s="11">
        <v>6.72</v>
      </c>
      <c r="E5" s="23">
        <f t="shared" si="0"/>
        <v>0</v>
      </c>
      <c r="F5" s="12">
        <v>3266</v>
      </c>
      <c r="G5" s="11">
        <v>6.72</v>
      </c>
      <c r="H5" s="23">
        <f t="shared" si="1"/>
        <v>21947.52</v>
      </c>
      <c r="I5" s="12">
        <v>0</v>
      </c>
      <c r="J5" s="11">
        <f>G5</f>
        <v>6.72</v>
      </c>
      <c r="K5" s="23">
        <f t="shared" si="2"/>
        <v>0</v>
      </c>
    </row>
    <row r="6" spans="1:11" x14ac:dyDescent="0.2">
      <c r="A6" s="22" t="s">
        <v>22</v>
      </c>
      <c r="B6" s="9">
        <v>777755556670</v>
      </c>
      <c r="C6" s="12">
        <v>0</v>
      </c>
      <c r="D6" s="11">
        <v>12.15</v>
      </c>
      <c r="E6" s="10">
        <f t="shared" si="0"/>
        <v>0</v>
      </c>
      <c r="F6" s="12">
        <v>0</v>
      </c>
      <c r="G6" s="11">
        <v>0</v>
      </c>
      <c r="H6" s="10">
        <f t="shared" si="1"/>
        <v>0</v>
      </c>
      <c r="I6" s="12">
        <v>0</v>
      </c>
      <c r="J6" s="11">
        <f t="shared" ref="J6:J12" si="3">G6</f>
        <v>0</v>
      </c>
      <c r="K6" s="10">
        <f t="shared" si="2"/>
        <v>0</v>
      </c>
    </row>
    <row r="7" spans="1:11" x14ac:dyDescent="0.2">
      <c r="A7" s="8" t="s">
        <v>23</v>
      </c>
      <c r="B7" s="9">
        <v>777755556672</v>
      </c>
      <c r="C7" s="12">
        <v>317</v>
      </c>
      <c r="D7" s="11">
        <v>30</v>
      </c>
      <c r="E7" s="10">
        <f t="shared" si="0"/>
        <v>9510</v>
      </c>
      <c r="F7" s="12">
        <v>353</v>
      </c>
      <c r="G7" s="11">
        <v>30</v>
      </c>
      <c r="H7" s="10">
        <f t="shared" si="1"/>
        <v>10590</v>
      </c>
      <c r="I7" s="12">
        <v>0</v>
      </c>
      <c r="J7" s="11">
        <f t="shared" si="3"/>
        <v>30</v>
      </c>
      <c r="K7" s="10">
        <f t="shared" si="2"/>
        <v>0</v>
      </c>
    </row>
    <row r="8" spans="1:11" x14ac:dyDescent="0.2">
      <c r="A8" s="8" t="s">
        <v>24</v>
      </c>
      <c r="B8" s="9">
        <v>777755556674</v>
      </c>
      <c r="C8" s="12">
        <v>0</v>
      </c>
      <c r="D8" s="11">
        <v>0</v>
      </c>
      <c r="E8" s="10">
        <f t="shared" si="0"/>
        <v>0</v>
      </c>
      <c r="F8" s="12">
        <v>0</v>
      </c>
      <c r="G8" s="11">
        <v>0</v>
      </c>
      <c r="H8" s="10">
        <f t="shared" si="1"/>
        <v>0</v>
      </c>
      <c r="I8" s="12">
        <v>0</v>
      </c>
      <c r="J8" s="11">
        <f t="shared" si="3"/>
        <v>0</v>
      </c>
      <c r="K8" s="10">
        <f t="shared" si="2"/>
        <v>0</v>
      </c>
    </row>
    <row r="9" spans="1:11" x14ac:dyDescent="0.2">
      <c r="A9" s="8" t="s">
        <v>25</v>
      </c>
      <c r="B9" s="9">
        <v>777755556676</v>
      </c>
      <c r="C9" s="12">
        <v>0</v>
      </c>
      <c r="D9" s="11">
        <v>35.67</v>
      </c>
      <c r="E9" s="10">
        <f t="shared" si="0"/>
        <v>0</v>
      </c>
      <c r="F9" s="12">
        <v>720</v>
      </c>
      <c r="G9" s="11">
        <v>35.67</v>
      </c>
      <c r="H9" s="10">
        <f t="shared" si="1"/>
        <v>25682.400000000001</v>
      </c>
      <c r="I9" s="12">
        <v>0</v>
      </c>
      <c r="J9" s="11">
        <f t="shared" si="3"/>
        <v>35.67</v>
      </c>
      <c r="K9" s="10">
        <f t="shared" si="2"/>
        <v>0</v>
      </c>
    </row>
    <row r="10" spans="1:11" x14ac:dyDescent="0.2">
      <c r="A10" s="8" t="s">
        <v>26</v>
      </c>
      <c r="B10" s="9">
        <v>777755556678</v>
      </c>
      <c r="C10" s="12">
        <v>180</v>
      </c>
      <c r="D10" s="11">
        <v>60.75</v>
      </c>
      <c r="E10" s="10">
        <f t="shared" si="0"/>
        <v>10935</v>
      </c>
      <c r="F10" s="9">
        <v>0</v>
      </c>
      <c r="G10" s="11">
        <v>0</v>
      </c>
      <c r="H10" s="10">
        <f t="shared" si="1"/>
        <v>0</v>
      </c>
      <c r="I10" s="12">
        <v>0</v>
      </c>
      <c r="J10" s="11">
        <f t="shared" si="3"/>
        <v>0</v>
      </c>
      <c r="K10" s="10">
        <f t="shared" si="2"/>
        <v>0</v>
      </c>
    </row>
    <row r="11" spans="1:11" x14ac:dyDescent="0.2">
      <c r="A11" s="8" t="s">
        <v>27</v>
      </c>
      <c r="B11" s="9">
        <v>777755556680</v>
      </c>
      <c r="C11" s="12">
        <v>150</v>
      </c>
      <c r="D11" s="11">
        <v>125</v>
      </c>
      <c r="E11" s="10">
        <f t="shared" si="0"/>
        <v>18750</v>
      </c>
      <c r="F11" s="12">
        <v>0</v>
      </c>
      <c r="G11" s="11">
        <v>0</v>
      </c>
      <c r="H11" s="10">
        <f t="shared" si="1"/>
        <v>0</v>
      </c>
      <c r="I11" s="12">
        <v>0</v>
      </c>
      <c r="J11" s="11">
        <f t="shared" si="3"/>
        <v>0</v>
      </c>
      <c r="K11" s="10">
        <f t="shared" si="2"/>
        <v>0</v>
      </c>
    </row>
    <row r="12" spans="1:11" x14ac:dyDescent="0.2">
      <c r="A12" s="8" t="s">
        <v>28</v>
      </c>
      <c r="B12" s="9">
        <v>777755556666</v>
      </c>
      <c r="C12" s="12">
        <v>150</v>
      </c>
      <c r="D12" s="11">
        <v>13.86</v>
      </c>
      <c r="E12" s="10">
        <f t="shared" si="0"/>
        <v>2079</v>
      </c>
      <c r="F12" s="12">
        <v>100</v>
      </c>
      <c r="G12" s="11">
        <v>14.58</v>
      </c>
      <c r="H12" s="10">
        <f t="shared" si="1"/>
        <v>1458</v>
      </c>
      <c r="I12" s="12">
        <v>0</v>
      </c>
      <c r="J12" s="11">
        <f t="shared" si="3"/>
        <v>14.58</v>
      </c>
      <c r="K12" s="10">
        <f t="shared" si="2"/>
        <v>0</v>
      </c>
    </row>
    <row r="13" spans="1:11" x14ac:dyDescent="0.2">
      <c r="C13" s="15"/>
      <c r="D13" s="15"/>
      <c r="E13" s="14">
        <f>SUM(E4:E12)</f>
        <v>41274</v>
      </c>
      <c r="F13" s="15"/>
      <c r="G13" s="15"/>
      <c r="H13" s="14">
        <f>SUM(H4:H12)</f>
        <v>78127.62</v>
      </c>
      <c r="I13" s="16"/>
      <c r="J13" s="17"/>
      <c r="K13" s="14">
        <f>SUM(K4:K12)</f>
        <v>18084.600000000002</v>
      </c>
    </row>
    <row r="16" spans="1:11" x14ac:dyDescent="0.2">
      <c r="D16" s="25"/>
    </row>
    <row r="17" spans="4:4" x14ac:dyDescent="0.2">
      <c r="D17" s="25"/>
    </row>
    <row r="19" spans="4:4" x14ac:dyDescent="0.2">
      <c r="D19" s="25"/>
    </row>
  </sheetData>
  <mergeCells count="7">
    <mergeCell ref="C1:K1"/>
    <mergeCell ref="A2:A3"/>
    <mergeCell ref="B2:B3"/>
    <mergeCell ref="C2:E2"/>
    <mergeCell ref="F2:H2"/>
    <mergeCell ref="I2:K2"/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week</vt:lpstr>
      <vt:lpstr>analytics</vt:lpstr>
      <vt:lpstr>приход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2026-04-17T06:56:18Z</dcterms:modified>
</cp:coreProperties>
</file>