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ister\Desktop\"/>
    </mc:Choice>
  </mc:AlternateContent>
  <bookViews>
    <workbookView xWindow="240" yWindow="75" windowWidth="11280" windowHeight="7935"/>
  </bookViews>
  <sheets>
    <sheet name="Відвантаж" sheetId="1" r:id="rId1"/>
    <sheet name="сертиф походж" sheetId="3" r:id="rId2"/>
    <sheet name="ВМД" sheetId="4" r:id="rId3"/>
  </sheets>
  <definedNames>
    <definedName name="_xlnm._FilterDatabase" localSheetId="0" hidden="1">Відвантаж!#REF!</definedName>
    <definedName name="_xlnm.Print_Area" localSheetId="0">Відвантаж!$B$11:$AD$109</definedName>
    <definedName name="_xlnm.Print_Area" localSheetId="2">ВМД!$C$13:$K$13</definedName>
    <definedName name="_xlnm.Print_Area" localSheetId="1">'сертиф походж'!$B$2:$Q$28</definedName>
  </definedNames>
  <calcPr calcId="152511"/>
</workbook>
</file>

<file path=xl/calcChain.xml><?xml version="1.0" encoding="utf-8"?>
<calcChain xmlns="http://schemas.openxmlformats.org/spreadsheetml/2006/main">
  <c r="E43" i="1" l="1"/>
  <c r="E20" i="1"/>
  <c r="Q28" i="3"/>
  <c r="P28" i="3"/>
  <c r="X28" i="3" s="1"/>
  <c r="T18" i="4" l="1"/>
  <c r="Q27" i="3"/>
  <c r="P27" i="3"/>
  <c r="X27" i="3" s="1"/>
  <c r="P26" i="3"/>
  <c r="X26" i="3" s="1"/>
  <c r="Q26" i="3"/>
  <c r="H86" i="1"/>
  <c r="H85" i="1" s="1"/>
  <c r="G86" i="1"/>
  <c r="G84" i="1"/>
  <c r="G83" i="1" s="1"/>
  <c r="Q25" i="3"/>
  <c r="P25" i="3"/>
  <c r="X25" i="3" s="1"/>
  <c r="H118" i="1"/>
  <c r="G118" i="1"/>
  <c r="H117" i="1"/>
  <c r="H116" i="1" s="1"/>
  <c r="G117" i="1"/>
  <c r="H115" i="1"/>
  <c r="G115" i="1"/>
  <c r="H114" i="1"/>
  <c r="G114" i="1"/>
  <c r="H112" i="1"/>
  <c r="G112" i="1"/>
  <c r="H111" i="1"/>
  <c r="G111" i="1"/>
  <c r="H108" i="1"/>
  <c r="H107" i="1" s="1"/>
  <c r="G108" i="1"/>
  <c r="G107" i="1" s="1"/>
  <c r="H106" i="1"/>
  <c r="G106" i="1"/>
  <c r="H105" i="1"/>
  <c r="G105" i="1"/>
  <c r="H104" i="1"/>
  <c r="G104" i="1"/>
  <c r="H103" i="1"/>
  <c r="G103" i="1"/>
  <c r="H101" i="1"/>
  <c r="G101" i="1"/>
  <c r="H100" i="1"/>
  <c r="G100" i="1"/>
  <c r="H99" i="1"/>
  <c r="G99" i="1"/>
  <c r="H95" i="1"/>
  <c r="G95" i="1"/>
  <c r="H94" i="1"/>
  <c r="G94" i="1"/>
  <c r="H92" i="1"/>
  <c r="H91" i="1" s="1"/>
  <c r="G92" i="1"/>
  <c r="G91" i="1" s="1"/>
  <c r="H90" i="1"/>
  <c r="G90" i="1"/>
  <c r="H89" i="1"/>
  <c r="G89" i="1"/>
  <c r="H84" i="1"/>
  <c r="H83" i="1" s="1"/>
  <c r="H82" i="1"/>
  <c r="G82" i="1"/>
  <c r="G81" i="1" s="1"/>
  <c r="E96" i="1"/>
  <c r="E79" i="1"/>
  <c r="E78" i="1"/>
  <c r="E97" i="1" s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K116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K113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K110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K107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K102" i="1"/>
  <c r="AD98" i="1"/>
  <c r="AC98" i="1"/>
  <c r="AB98" i="1"/>
  <c r="AA98" i="1"/>
  <c r="Z98" i="1"/>
  <c r="Y98" i="1"/>
  <c r="X98" i="1"/>
  <c r="W98" i="1"/>
  <c r="V98" i="1"/>
  <c r="U98" i="1"/>
  <c r="T98" i="1"/>
  <c r="S98" i="1"/>
  <c r="K98" i="1"/>
  <c r="AD93" i="1"/>
  <c r="AC93" i="1"/>
  <c r="AB93" i="1"/>
  <c r="AA93" i="1"/>
  <c r="Z93" i="1"/>
  <c r="Y93" i="1"/>
  <c r="X93" i="1"/>
  <c r="W93" i="1"/>
  <c r="V93" i="1"/>
  <c r="U93" i="1"/>
  <c r="T93" i="1"/>
  <c r="S93" i="1"/>
  <c r="K93" i="1"/>
  <c r="AD91" i="1"/>
  <c r="AC91" i="1"/>
  <c r="AB91" i="1"/>
  <c r="AA91" i="1"/>
  <c r="Z91" i="1"/>
  <c r="Y91" i="1"/>
  <c r="X91" i="1"/>
  <c r="W91" i="1"/>
  <c r="V91" i="1"/>
  <c r="U91" i="1"/>
  <c r="T91" i="1"/>
  <c r="S91" i="1"/>
  <c r="K91" i="1"/>
  <c r="AD88" i="1"/>
  <c r="AC88" i="1"/>
  <c r="AB88" i="1"/>
  <c r="AA88" i="1"/>
  <c r="Z88" i="1"/>
  <c r="Y88" i="1"/>
  <c r="X88" i="1"/>
  <c r="W88" i="1"/>
  <c r="V88" i="1"/>
  <c r="U88" i="1"/>
  <c r="T88" i="1"/>
  <c r="S88" i="1"/>
  <c r="K88" i="1"/>
  <c r="AD85" i="1"/>
  <c r="AC85" i="1"/>
  <c r="AB85" i="1"/>
  <c r="AA85" i="1"/>
  <c r="Z85" i="1"/>
  <c r="Y85" i="1"/>
  <c r="X85" i="1"/>
  <c r="W85" i="1"/>
  <c r="V85" i="1"/>
  <c r="U85" i="1"/>
  <c r="T85" i="1"/>
  <c r="S85" i="1"/>
  <c r="K85" i="1"/>
  <c r="AD83" i="1"/>
  <c r="AC83" i="1"/>
  <c r="AB83" i="1"/>
  <c r="AA83" i="1"/>
  <c r="Z83" i="1"/>
  <c r="Y83" i="1"/>
  <c r="X83" i="1"/>
  <c r="W83" i="1"/>
  <c r="V83" i="1"/>
  <c r="U83" i="1"/>
  <c r="T83" i="1"/>
  <c r="S83" i="1"/>
  <c r="K83" i="1"/>
  <c r="AD81" i="1"/>
  <c r="AC81" i="1"/>
  <c r="AB81" i="1"/>
  <c r="AA81" i="1"/>
  <c r="Z81" i="1"/>
  <c r="Y81" i="1"/>
  <c r="X81" i="1"/>
  <c r="W81" i="1"/>
  <c r="V81" i="1"/>
  <c r="U81" i="1"/>
  <c r="T81" i="1"/>
  <c r="S81" i="1"/>
  <c r="K81" i="1"/>
  <c r="T12" i="4"/>
  <c r="F12" i="4"/>
  <c r="Q24" i="3"/>
  <c r="Q23" i="3"/>
  <c r="Q22" i="3"/>
  <c r="P24" i="3"/>
  <c r="X24" i="3" s="1"/>
  <c r="P23" i="3"/>
  <c r="X23" i="3" s="1"/>
  <c r="P22" i="3"/>
  <c r="X22" i="3" s="1"/>
  <c r="P21" i="3"/>
  <c r="X21" i="3" s="1"/>
  <c r="Q21" i="3"/>
  <c r="Q20" i="3"/>
  <c r="P20" i="3"/>
  <c r="X20" i="3" s="1"/>
  <c r="Q19" i="3"/>
  <c r="Q18" i="3"/>
  <c r="Q17" i="3"/>
  <c r="Q16" i="3"/>
  <c r="Q15" i="3"/>
  <c r="Q14" i="3"/>
  <c r="P19" i="3"/>
  <c r="X19" i="3" s="1"/>
  <c r="P18" i="3"/>
  <c r="X18" i="3" s="1"/>
  <c r="P17" i="3"/>
  <c r="X17" i="3" s="1"/>
  <c r="P16" i="3"/>
  <c r="X16" i="3" s="1"/>
  <c r="P15" i="3"/>
  <c r="X15" i="3" s="1"/>
  <c r="P14" i="3"/>
  <c r="X14" i="3" s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H53" i="1"/>
  <c r="G53" i="1"/>
  <c r="Q13" i="3"/>
  <c r="P13" i="3"/>
  <c r="X13" i="3" s="1"/>
  <c r="G51" i="1"/>
  <c r="H51" i="1"/>
  <c r="G52" i="1"/>
  <c r="H52" i="1"/>
  <c r="G88" i="1" l="1"/>
  <c r="G98" i="1"/>
  <c r="G102" i="1"/>
  <c r="G97" i="1" s="1"/>
  <c r="G110" i="1"/>
  <c r="G109" i="1" s="1"/>
  <c r="G113" i="1"/>
  <c r="G116" i="1"/>
  <c r="H88" i="1"/>
  <c r="H87" i="1" s="1"/>
  <c r="H102" i="1"/>
  <c r="G93" i="1"/>
  <c r="G12" i="4"/>
  <c r="I12" i="4" s="1"/>
  <c r="H93" i="1"/>
  <c r="H98" i="1"/>
  <c r="H97" i="1" s="1"/>
  <c r="H110" i="1"/>
  <c r="H113" i="1"/>
  <c r="H109" i="1" s="1"/>
  <c r="S109" i="1"/>
  <c r="U109" i="1"/>
  <c r="W109" i="1"/>
  <c r="Y109" i="1"/>
  <c r="AA109" i="1"/>
  <c r="AC109" i="1"/>
  <c r="S80" i="1"/>
  <c r="U80" i="1"/>
  <c r="W80" i="1"/>
  <c r="Y80" i="1"/>
  <c r="AA80" i="1"/>
  <c r="G85" i="1"/>
  <c r="G80" i="1" s="1"/>
  <c r="AB80" i="1"/>
  <c r="S97" i="1"/>
  <c r="U97" i="1"/>
  <c r="W97" i="1"/>
  <c r="W96" i="1" s="1"/>
  <c r="Y97" i="1"/>
  <c r="AA97" i="1"/>
  <c r="AC97" i="1"/>
  <c r="K97" i="1"/>
  <c r="Z97" i="1"/>
  <c r="AC80" i="1"/>
  <c r="T80" i="1"/>
  <c r="K87" i="1"/>
  <c r="T87" i="1"/>
  <c r="V87" i="1"/>
  <c r="X87" i="1"/>
  <c r="Z87" i="1"/>
  <c r="AB87" i="1"/>
  <c r="AD87" i="1"/>
  <c r="S87" i="1"/>
  <c r="S79" i="1" s="1"/>
  <c r="W87" i="1"/>
  <c r="AA87" i="1"/>
  <c r="AA79" i="1" s="1"/>
  <c r="K109" i="1"/>
  <c r="X80" i="1"/>
  <c r="T109" i="1"/>
  <c r="V109" i="1"/>
  <c r="X109" i="1"/>
  <c r="Z109" i="1"/>
  <c r="AB109" i="1"/>
  <c r="AD109" i="1"/>
  <c r="V97" i="1"/>
  <c r="AD97" i="1"/>
  <c r="U87" i="1"/>
  <c r="Y87" i="1"/>
  <c r="K80" i="1"/>
  <c r="V80" i="1"/>
  <c r="Z80" i="1"/>
  <c r="AD80" i="1"/>
  <c r="AC87" i="1"/>
  <c r="T97" i="1"/>
  <c r="X97" i="1"/>
  <c r="AB97" i="1"/>
  <c r="G87" i="1"/>
  <c r="H81" i="1"/>
  <c r="H80" i="1" s="1"/>
  <c r="E81" i="1"/>
  <c r="E85" i="1"/>
  <c r="E88" i="1"/>
  <c r="E109" i="1"/>
  <c r="E80" i="1"/>
  <c r="E83" i="1"/>
  <c r="E87" i="1"/>
  <c r="E91" i="1"/>
  <c r="E93" i="1"/>
  <c r="G50" i="1"/>
  <c r="H50" i="1"/>
  <c r="H49" i="1"/>
  <c r="G49" i="1"/>
  <c r="E12" i="1"/>
  <c r="T11" i="4"/>
  <c r="T13" i="4"/>
  <c r="G13" i="4" s="1"/>
  <c r="T14" i="4"/>
  <c r="T15" i="4"/>
  <c r="T16" i="4"/>
  <c r="T17" i="4"/>
  <c r="T19" i="4"/>
  <c r="T10" i="4"/>
  <c r="Q11" i="4"/>
  <c r="Q10" i="4"/>
  <c r="N11" i="4"/>
  <c r="N10" i="4"/>
  <c r="F11" i="4"/>
  <c r="F13" i="4"/>
  <c r="F14" i="4"/>
  <c r="F15" i="4"/>
  <c r="F16" i="4"/>
  <c r="F17" i="4"/>
  <c r="F18" i="4"/>
  <c r="F19" i="4"/>
  <c r="W79" i="1" l="1"/>
  <c r="V96" i="1"/>
  <c r="G96" i="1"/>
  <c r="AA96" i="1"/>
  <c r="S96" i="1"/>
  <c r="G19" i="4"/>
  <c r="I19" i="4" s="1"/>
  <c r="G11" i="4"/>
  <c r="I11" i="4" s="1"/>
  <c r="G14" i="4"/>
  <c r="I14" i="4" s="1"/>
  <c r="Y78" i="1"/>
  <c r="Y16" i="1" s="1"/>
  <c r="AC96" i="1"/>
  <c r="Y96" i="1"/>
  <c r="G18" i="4"/>
  <c r="I18" i="4" s="1"/>
  <c r="AB96" i="1"/>
  <c r="T96" i="1"/>
  <c r="U96" i="1"/>
  <c r="V79" i="1"/>
  <c r="AD79" i="1"/>
  <c r="AA78" i="1"/>
  <c r="AA16" i="1" s="1"/>
  <c r="S78" i="1"/>
  <c r="S16" i="1" s="1"/>
  <c r="T79" i="1"/>
  <c r="Y79" i="1"/>
  <c r="U79" i="1"/>
  <c r="G16" i="4"/>
  <c r="I16" i="4" s="1"/>
  <c r="AB79" i="1"/>
  <c r="Z96" i="1"/>
  <c r="X79" i="1"/>
  <c r="W78" i="1"/>
  <c r="W16" i="1" s="1"/>
  <c r="AC78" i="1"/>
  <c r="AC16" i="1" s="1"/>
  <c r="K96" i="1"/>
  <c r="G79" i="1"/>
  <c r="Z78" i="1"/>
  <c r="Z16" i="1" s="1"/>
  <c r="H96" i="1"/>
  <c r="AC79" i="1"/>
  <c r="Z79" i="1"/>
  <c r="K79" i="1"/>
  <c r="X96" i="1"/>
  <c r="X78" i="1"/>
  <c r="X16" i="1" s="1"/>
  <c r="T78" i="1"/>
  <c r="T16" i="1" s="1"/>
  <c r="V78" i="1"/>
  <c r="V16" i="1" s="1"/>
  <c r="G78" i="1"/>
  <c r="G16" i="1" s="1"/>
  <c r="H79" i="1"/>
  <c r="AD78" i="1"/>
  <c r="AD16" i="1" s="1"/>
  <c r="AD96" i="1"/>
  <c r="K78" i="1"/>
  <c r="K16" i="1" s="1"/>
  <c r="AB78" i="1"/>
  <c r="AB16" i="1" s="1"/>
  <c r="U78" i="1"/>
  <c r="U16" i="1" s="1"/>
  <c r="H78" i="1"/>
  <c r="H16" i="1" s="1"/>
  <c r="I13" i="4"/>
  <c r="G15" i="4"/>
  <c r="I15" i="4" s="1"/>
  <c r="G17" i="4"/>
  <c r="I17" i="4" s="1"/>
  <c r="G47" i="1"/>
  <c r="H47" i="1"/>
  <c r="G48" i="1"/>
  <c r="H48" i="1"/>
  <c r="G11" i="1"/>
  <c r="R7" i="3" l="1"/>
  <c r="R9" i="3" s="1"/>
  <c r="T5" i="1" s="1"/>
  <c r="S7" i="3"/>
  <c r="S9" i="3" s="1"/>
  <c r="U5" i="1" s="1"/>
  <c r="T7" i="3"/>
  <c r="T9" i="3" s="1"/>
  <c r="V5" i="1" s="1"/>
  <c r="U7" i="3"/>
  <c r="U9" i="3" s="1"/>
  <c r="W5" i="1" s="1"/>
  <c r="V7" i="3"/>
  <c r="V9" i="3" s="1"/>
  <c r="Y5" i="1" s="1"/>
  <c r="W7" i="3"/>
  <c r="W9" i="3" s="1"/>
  <c r="AA5" i="1" s="1"/>
  <c r="I7" i="4"/>
  <c r="I9" i="4" s="1"/>
  <c r="L7" i="4"/>
  <c r="L9" i="4" s="1"/>
  <c r="M7" i="4"/>
  <c r="N7" i="4"/>
  <c r="N9" i="4" s="1"/>
  <c r="O7" i="4"/>
  <c r="O9" i="4" s="1"/>
  <c r="P7" i="4"/>
  <c r="Q7" i="4"/>
  <c r="Q9" i="4" s="1"/>
  <c r="R7" i="4"/>
  <c r="R9" i="4" s="1"/>
  <c r="S7" i="4"/>
  <c r="T7" i="4"/>
  <c r="T9" i="4" s="1"/>
  <c r="G10" i="4"/>
  <c r="G7" i="4" s="1"/>
  <c r="G9" i="4" s="1"/>
  <c r="M7" i="1" s="1"/>
  <c r="F10" i="4"/>
  <c r="F7" i="4" s="1"/>
  <c r="F9" i="4" s="1"/>
  <c r="L7" i="1" s="1"/>
  <c r="D4" i="4"/>
  <c r="D3" i="4"/>
  <c r="P10" i="3"/>
  <c r="Q10" i="3"/>
  <c r="P11" i="3"/>
  <c r="Q11" i="3"/>
  <c r="Q12" i="3"/>
  <c r="P12" i="3"/>
  <c r="D4" i="3"/>
  <c r="D3" i="3"/>
  <c r="M2" i="1"/>
  <c r="L2" i="1"/>
  <c r="E19" i="1"/>
  <c r="AD73" i="1"/>
  <c r="AC73" i="1"/>
  <c r="AB73" i="1"/>
  <c r="AA73" i="1"/>
  <c r="Z73" i="1"/>
  <c r="Y73" i="1"/>
  <c r="X73" i="1"/>
  <c r="W73" i="1"/>
  <c r="V73" i="1"/>
  <c r="U73" i="1"/>
  <c r="T73" i="1"/>
  <c r="S73" i="1"/>
  <c r="K73" i="1"/>
  <c r="H75" i="1"/>
  <c r="G75" i="1"/>
  <c r="H74" i="1"/>
  <c r="G74" i="1"/>
  <c r="AD70" i="1"/>
  <c r="AC70" i="1"/>
  <c r="AB70" i="1"/>
  <c r="AA70" i="1"/>
  <c r="Z70" i="1"/>
  <c r="Y70" i="1"/>
  <c r="X70" i="1"/>
  <c r="W70" i="1"/>
  <c r="V70" i="1"/>
  <c r="U70" i="1"/>
  <c r="T70" i="1"/>
  <c r="S70" i="1"/>
  <c r="K70" i="1"/>
  <c r="H72" i="1"/>
  <c r="G72" i="1"/>
  <c r="H71" i="1"/>
  <c r="G71" i="1"/>
  <c r="AD67" i="1"/>
  <c r="AC67" i="1"/>
  <c r="AB67" i="1"/>
  <c r="AA67" i="1"/>
  <c r="Z67" i="1"/>
  <c r="Y67" i="1"/>
  <c r="X67" i="1"/>
  <c r="W67" i="1"/>
  <c r="V67" i="1"/>
  <c r="U67" i="1"/>
  <c r="T67" i="1"/>
  <c r="S67" i="1"/>
  <c r="K67" i="1"/>
  <c r="H69" i="1"/>
  <c r="G69" i="1"/>
  <c r="H68" i="1"/>
  <c r="G68" i="1"/>
  <c r="AD63" i="1"/>
  <c r="AC63" i="1"/>
  <c r="AB63" i="1"/>
  <c r="AA63" i="1"/>
  <c r="Z63" i="1"/>
  <c r="Y63" i="1"/>
  <c r="X63" i="1"/>
  <c r="W63" i="1"/>
  <c r="V63" i="1"/>
  <c r="U63" i="1"/>
  <c r="T63" i="1"/>
  <c r="S63" i="1"/>
  <c r="K63" i="1"/>
  <c r="H65" i="1"/>
  <c r="G65" i="1"/>
  <c r="H64" i="1"/>
  <c r="G64" i="1"/>
  <c r="AD54" i="1"/>
  <c r="AC54" i="1"/>
  <c r="AB54" i="1"/>
  <c r="AA54" i="1"/>
  <c r="Z54" i="1"/>
  <c r="Y54" i="1"/>
  <c r="X54" i="1"/>
  <c r="W54" i="1"/>
  <c r="V54" i="1"/>
  <c r="U54" i="1"/>
  <c r="T54" i="1"/>
  <c r="S54" i="1"/>
  <c r="K54" i="1"/>
  <c r="H55" i="1"/>
  <c r="H54" i="1" s="1"/>
  <c r="G55" i="1"/>
  <c r="AD45" i="1"/>
  <c r="AC45" i="1"/>
  <c r="AB45" i="1"/>
  <c r="AA45" i="1"/>
  <c r="Z45" i="1"/>
  <c r="Y45" i="1"/>
  <c r="X45" i="1"/>
  <c r="W45" i="1"/>
  <c r="V45" i="1"/>
  <c r="U45" i="1"/>
  <c r="T45" i="1"/>
  <c r="S45" i="1"/>
  <c r="K45" i="1"/>
  <c r="H46" i="1"/>
  <c r="G46" i="1"/>
  <c r="AD39" i="1"/>
  <c r="AC39" i="1"/>
  <c r="AB39" i="1"/>
  <c r="AA39" i="1"/>
  <c r="Z39" i="1"/>
  <c r="Y39" i="1"/>
  <c r="X39" i="1"/>
  <c r="W39" i="1"/>
  <c r="V39" i="1"/>
  <c r="U39" i="1"/>
  <c r="T39" i="1"/>
  <c r="S39" i="1"/>
  <c r="K39" i="1"/>
  <c r="H39" i="1"/>
  <c r="G39" i="1"/>
  <c r="AD35" i="1"/>
  <c r="AC35" i="1"/>
  <c r="AB35" i="1"/>
  <c r="AA35" i="1"/>
  <c r="Z35" i="1"/>
  <c r="Y35" i="1"/>
  <c r="X35" i="1"/>
  <c r="W35" i="1"/>
  <c r="V35" i="1"/>
  <c r="U35" i="1"/>
  <c r="T35" i="1"/>
  <c r="S35" i="1"/>
  <c r="K35" i="1"/>
  <c r="H35" i="1"/>
  <c r="G35" i="1"/>
  <c r="AD32" i="1"/>
  <c r="AC32" i="1"/>
  <c r="AB32" i="1"/>
  <c r="AA32" i="1"/>
  <c r="Z32" i="1"/>
  <c r="Y32" i="1"/>
  <c r="X32" i="1"/>
  <c r="W32" i="1"/>
  <c r="V32" i="1"/>
  <c r="U32" i="1"/>
  <c r="T32" i="1"/>
  <c r="S32" i="1"/>
  <c r="K32" i="1"/>
  <c r="H34" i="1"/>
  <c r="G34" i="1"/>
  <c r="H33" i="1"/>
  <c r="G33" i="1"/>
  <c r="AD28" i="1"/>
  <c r="AC28" i="1"/>
  <c r="AB28" i="1"/>
  <c r="AA28" i="1"/>
  <c r="Z28" i="1"/>
  <c r="Y28" i="1"/>
  <c r="X28" i="1"/>
  <c r="W28" i="1"/>
  <c r="V28" i="1"/>
  <c r="U28" i="1"/>
  <c r="T28" i="1"/>
  <c r="S28" i="1"/>
  <c r="K28" i="1"/>
  <c r="H30" i="1"/>
  <c r="G30" i="1"/>
  <c r="H29" i="1"/>
  <c r="G29" i="1"/>
  <c r="AD25" i="1"/>
  <c r="AC25" i="1"/>
  <c r="AB25" i="1"/>
  <c r="AA25" i="1"/>
  <c r="Z25" i="1"/>
  <c r="Y25" i="1"/>
  <c r="X25" i="1"/>
  <c r="W25" i="1"/>
  <c r="V25" i="1"/>
  <c r="U25" i="1"/>
  <c r="T25" i="1"/>
  <c r="S25" i="1"/>
  <c r="K25" i="1"/>
  <c r="H27" i="1"/>
  <c r="G27" i="1"/>
  <c r="H26" i="1"/>
  <c r="G26" i="1"/>
  <c r="H24" i="1"/>
  <c r="G24" i="1"/>
  <c r="H23" i="1"/>
  <c r="G23" i="1"/>
  <c r="K22" i="1"/>
  <c r="S22" i="1"/>
  <c r="T22" i="1"/>
  <c r="U22" i="1"/>
  <c r="V22" i="1"/>
  <c r="W22" i="1"/>
  <c r="X22" i="1"/>
  <c r="Y22" i="1"/>
  <c r="Z22" i="1"/>
  <c r="AA22" i="1"/>
  <c r="AB22" i="1"/>
  <c r="AC22" i="1"/>
  <c r="AD22" i="1"/>
  <c r="Q7" i="3" l="1"/>
  <c r="Q9" i="3" s="1"/>
  <c r="G63" i="1"/>
  <c r="AC21" i="1"/>
  <c r="AA21" i="1"/>
  <c r="Y21" i="1"/>
  <c r="W21" i="1"/>
  <c r="U21" i="1"/>
  <c r="K31" i="1"/>
  <c r="T31" i="1"/>
  <c r="AB31" i="1"/>
  <c r="AD31" i="1"/>
  <c r="S21" i="1"/>
  <c r="AD21" i="1"/>
  <c r="S31" i="1"/>
  <c r="U31" i="1"/>
  <c r="U20" i="1" s="1"/>
  <c r="AB21" i="1"/>
  <c r="Z21" i="1"/>
  <c r="X21" i="1"/>
  <c r="V21" i="1"/>
  <c r="T21" i="1"/>
  <c r="K21" i="1"/>
  <c r="AC31" i="1"/>
  <c r="H32" i="1"/>
  <c r="H31" i="1" s="1"/>
  <c r="H73" i="1"/>
  <c r="P7" i="3"/>
  <c r="P9" i="3" s="1"/>
  <c r="E44" i="1"/>
  <c r="E39" i="1"/>
  <c r="E32" i="1"/>
  <c r="E28" i="1"/>
  <c r="E22" i="1"/>
  <c r="E66" i="1"/>
  <c r="E31" i="1"/>
  <c r="E35" i="1"/>
  <c r="E21" i="1"/>
  <c r="E25" i="1"/>
  <c r="H45" i="1"/>
  <c r="G54" i="1"/>
  <c r="H70" i="1"/>
  <c r="G73" i="1"/>
  <c r="G32" i="1"/>
  <c r="G31" i="1" s="1"/>
  <c r="H28" i="1"/>
  <c r="G22" i="1"/>
  <c r="G25" i="1"/>
  <c r="H25" i="1"/>
  <c r="G28" i="1"/>
  <c r="H67" i="1"/>
  <c r="G45" i="1"/>
  <c r="G70" i="1"/>
  <c r="H63" i="1"/>
  <c r="G67" i="1"/>
  <c r="K66" i="1"/>
  <c r="T66" i="1"/>
  <c r="V66" i="1"/>
  <c r="X66" i="1"/>
  <c r="Z66" i="1"/>
  <c r="AB66" i="1"/>
  <c r="AD66" i="1"/>
  <c r="W31" i="1"/>
  <c r="W20" i="1" s="1"/>
  <c r="Y31" i="1"/>
  <c r="AA31" i="1"/>
  <c r="V31" i="1"/>
  <c r="X31" i="1"/>
  <c r="X20" i="1" s="1"/>
  <c r="Z31" i="1"/>
  <c r="S66" i="1"/>
  <c r="U66" i="1"/>
  <c r="W66" i="1"/>
  <c r="Y66" i="1"/>
  <c r="AA66" i="1"/>
  <c r="AC66" i="1"/>
  <c r="K44" i="1"/>
  <c r="T44" i="1"/>
  <c r="V44" i="1"/>
  <c r="X44" i="1"/>
  <c r="Z44" i="1"/>
  <c r="AB44" i="1"/>
  <c r="AD44" i="1"/>
  <c r="H22" i="1"/>
  <c r="S44" i="1"/>
  <c r="U44" i="1"/>
  <c r="U43" i="1" s="1"/>
  <c r="W44" i="1"/>
  <c r="Y44" i="1"/>
  <c r="AA44" i="1"/>
  <c r="AC44" i="1"/>
  <c r="AC43" i="1" s="1"/>
  <c r="Y20" i="1" l="1"/>
  <c r="S20" i="1"/>
  <c r="Y43" i="1"/>
  <c r="AD20" i="1"/>
  <c r="AB20" i="1"/>
  <c r="AC20" i="1"/>
  <c r="T20" i="1"/>
  <c r="AA20" i="1"/>
  <c r="AB43" i="1"/>
  <c r="X43" i="1"/>
  <c r="K20" i="1"/>
  <c r="AD43" i="1"/>
  <c r="Z43" i="1"/>
  <c r="V43" i="1"/>
  <c r="K43" i="1"/>
  <c r="Z20" i="1"/>
  <c r="V20" i="1"/>
  <c r="AA43" i="1"/>
  <c r="W43" i="1"/>
  <c r="S43" i="1"/>
  <c r="T43" i="1"/>
  <c r="H66" i="1"/>
  <c r="H44" i="1"/>
  <c r="G44" i="1"/>
  <c r="G66" i="1"/>
  <c r="H21" i="1"/>
  <c r="H20" i="1" s="1"/>
  <c r="G21" i="1"/>
  <c r="G20" i="1" s="1"/>
  <c r="Y19" i="1"/>
  <c r="Y15" i="1" s="1"/>
  <c r="Y17" i="1" s="1"/>
  <c r="AC19" i="1"/>
  <c r="AC15" i="1" s="1"/>
  <c r="AC17" i="1" s="1"/>
  <c r="W19" i="1"/>
  <c r="W15" i="1" s="1"/>
  <c r="W17" i="1" s="1"/>
  <c r="AA19" i="1"/>
  <c r="AA15" i="1" s="1"/>
  <c r="AA17" i="1" s="1"/>
  <c r="X19" i="1"/>
  <c r="X15" i="1" s="1"/>
  <c r="X17" i="1" s="1"/>
  <c r="AD19" i="1"/>
  <c r="AD15" i="1" s="1"/>
  <c r="AD17" i="1" s="1"/>
  <c r="U19" i="1"/>
  <c r="U15" i="1" s="1"/>
  <c r="U17" i="1" s="1"/>
  <c r="AA4" i="1" s="1"/>
  <c r="AA6" i="1" s="1"/>
  <c r="T19" i="1"/>
  <c r="T15" i="1" s="1"/>
  <c r="T17" i="1" s="1"/>
  <c r="Y4" i="1" s="1"/>
  <c r="Y6" i="1" s="1"/>
  <c r="AB19" i="1"/>
  <c r="AB15" i="1" s="1"/>
  <c r="AB17" i="1" s="1"/>
  <c r="K19" i="1"/>
  <c r="K15" i="1" s="1"/>
  <c r="K17" i="1" s="1"/>
  <c r="M3" i="1" s="1"/>
  <c r="V19" i="1"/>
  <c r="V15" i="1" s="1"/>
  <c r="V17" i="1" s="1"/>
  <c r="Z19" i="1"/>
  <c r="Z15" i="1" s="1"/>
  <c r="Z17" i="1" s="1"/>
  <c r="S19" i="1"/>
  <c r="S15" i="1" s="1"/>
  <c r="S17" i="1" s="1"/>
  <c r="W4" i="1" s="1"/>
  <c r="W6" i="1" s="1"/>
  <c r="X12" i="3"/>
  <c r="G43" i="1" l="1"/>
  <c r="H43" i="1"/>
  <c r="H19" i="1"/>
  <c r="H15" i="1" s="1"/>
  <c r="H17" i="1" s="1"/>
  <c r="M4" i="1" s="1"/>
  <c r="R4" i="1" s="1"/>
  <c r="G19" i="1"/>
  <c r="G15" i="1" s="1"/>
  <c r="G17" i="1" s="1"/>
  <c r="L4" i="1" s="1"/>
  <c r="Q4" i="1" s="1"/>
  <c r="V4" i="1"/>
  <c r="V6" i="1" s="1"/>
  <c r="T4" i="1"/>
  <c r="T6" i="1" s="1"/>
  <c r="U4" i="1"/>
  <c r="U6" i="1" s="1"/>
  <c r="X11" i="3"/>
  <c r="M5" i="1" l="1"/>
  <c r="H8" i="1"/>
  <c r="L8" i="1"/>
  <c r="M8" i="1"/>
  <c r="H7" i="1"/>
  <c r="X10" i="3"/>
  <c r="X7" i="3" s="1"/>
  <c r="X9" i="3" s="1"/>
  <c r="R5" i="1" l="1"/>
  <c r="R6" i="1" s="1"/>
  <c r="Q5" i="1"/>
  <c r="Q6" i="1" s="1"/>
</calcChain>
</file>

<file path=xl/comments1.xml><?xml version="1.0" encoding="utf-8"?>
<comments xmlns="http://schemas.openxmlformats.org/spreadsheetml/2006/main">
  <authors>
    <author>Декларант</author>
  </authors>
  <commentList>
    <comment ref="F62" authorId="0" shapeId="0">
      <text>
        <r>
          <rPr>
            <b/>
            <sz val="9"/>
            <color indexed="81"/>
            <rFont val="Tahoma"/>
            <family val="2"/>
            <charset val="204"/>
          </rPr>
          <t>Декларант:</t>
        </r>
        <r>
          <rPr>
            <sz val="9"/>
            <color indexed="81"/>
            <rFont val="Tahoma"/>
            <family val="2"/>
            <charset val="204"/>
          </rPr>
          <t xml:space="preserve">
КОРИГУВАВСЯ</t>
        </r>
      </text>
    </comment>
  </commentList>
</comments>
</file>

<file path=xl/sharedStrings.xml><?xml version="1.0" encoding="utf-8"?>
<sst xmlns="http://schemas.openxmlformats.org/spreadsheetml/2006/main" count="457" uniqueCount="140">
  <si>
    <t>Сорт</t>
  </si>
  <si>
    <t>м.куб</t>
  </si>
  <si>
    <t>Всього</t>
  </si>
  <si>
    <t>14-19</t>
  </si>
  <si>
    <t>20-24</t>
  </si>
  <si>
    <t>26+</t>
  </si>
  <si>
    <t>дата</t>
  </si>
  <si>
    <t>день</t>
  </si>
  <si>
    <t>рік</t>
  </si>
  <si>
    <t>№ вагон</t>
  </si>
  <si>
    <t>ст призн.</t>
  </si>
  <si>
    <t>отримув</t>
  </si>
  <si>
    <t>банк</t>
  </si>
  <si>
    <t>продуція</t>
  </si>
  <si>
    <t>п-к</t>
  </si>
  <si>
    <t>ок\ не ок</t>
  </si>
  <si>
    <t>довж, м</t>
  </si>
  <si>
    <t>дол. США</t>
  </si>
  <si>
    <t>сума, дол США по діам</t>
  </si>
  <si>
    <t>1 сорт</t>
  </si>
  <si>
    <t>2 сорт</t>
  </si>
  <si>
    <t>3 сорт</t>
  </si>
  <si>
    <t>проплата</t>
  </si>
  <si>
    <t>дол.США</t>
  </si>
  <si>
    <t>№ сертиф</t>
  </si>
  <si>
    <t>Об'єм</t>
  </si>
  <si>
    <t>сума</t>
  </si>
  <si>
    <t>Списаний об'єм</t>
  </si>
  <si>
    <t>№ п/п</t>
  </si>
  <si>
    <t>дата видачі</t>
  </si>
  <si>
    <t>ст. признач</t>
  </si>
  <si>
    <t>продукція</t>
  </si>
  <si>
    <t>Ліс / кв №</t>
  </si>
  <si>
    <t>Сума</t>
  </si>
  <si>
    <t>№</t>
  </si>
  <si>
    <t>Долл. США</t>
  </si>
  <si>
    <t>курс</t>
  </si>
  <si>
    <t>Гривні</t>
  </si>
  <si>
    <t>дата замитн</t>
  </si>
  <si>
    <t>дата перет кордону</t>
  </si>
  <si>
    <t>№ ВМД</t>
  </si>
  <si>
    <t>декларант</t>
  </si>
  <si>
    <t>р/ф №</t>
  </si>
  <si>
    <t>Об"єм, м3</t>
  </si>
  <si>
    <t>відвантаж</t>
  </si>
  <si>
    <t>замитнено</t>
  </si>
  <si>
    <t>не замитнено</t>
  </si>
  <si>
    <t>від</t>
  </si>
  <si>
    <t>до</t>
  </si>
  <si>
    <t>м куб</t>
  </si>
  <si>
    <t>дол США</t>
  </si>
  <si>
    <t>1 кв</t>
  </si>
  <si>
    <t>2 кв</t>
  </si>
  <si>
    <t>3 кв</t>
  </si>
  <si>
    <t>4 кв</t>
  </si>
  <si>
    <t>ціна</t>
  </si>
  <si>
    <t xml:space="preserve">№ </t>
  </si>
  <si>
    <t>14</t>
  </si>
  <si>
    <t>15</t>
  </si>
  <si>
    <t>46/59/69</t>
  </si>
  <si>
    <t>ліски</t>
  </si>
  <si>
    <t>ощад</t>
  </si>
  <si>
    <t>ялина</t>
  </si>
  <si>
    <t>не ок</t>
  </si>
  <si>
    <t>25</t>
  </si>
  <si>
    <t>46/59</t>
  </si>
  <si>
    <t>одеса-ліски</t>
  </si>
  <si>
    <t>12</t>
  </si>
  <si>
    <t>30</t>
  </si>
  <si>
    <t>46</t>
  </si>
  <si>
    <t>міс</t>
  </si>
  <si>
    <t>січ</t>
  </si>
  <si>
    <t>лют</t>
  </si>
  <si>
    <t>бер</t>
  </si>
  <si>
    <t>квіт</t>
  </si>
  <si>
    <t>трав</t>
  </si>
  <si>
    <t>черв</t>
  </si>
  <si>
    <t>лип</t>
  </si>
  <si>
    <t>серп</t>
  </si>
  <si>
    <t>вер</t>
  </si>
  <si>
    <t>груд</t>
  </si>
  <si>
    <t>лист</t>
  </si>
  <si>
    <t>жовт</t>
  </si>
  <si>
    <t>№ місяць /квартал</t>
  </si>
  <si>
    <t>контраткт</t>
  </si>
  <si>
    <t>Відвантаження лісопродукції фірмі</t>
  </si>
  <si>
    <t>фірма</t>
  </si>
  <si>
    <t>п-к хв</t>
  </si>
  <si>
    <t>14-18 / 20-24 / 26+</t>
  </si>
  <si>
    <t>діаметр, см</t>
  </si>
  <si>
    <t>довжина, м</t>
  </si>
  <si>
    <t>3,7 / 3,8 / 5,8</t>
  </si>
  <si>
    <t>об'єм</t>
  </si>
  <si>
    <t>всього по контракту</t>
  </si>
  <si>
    <t>залиш по контр</t>
  </si>
  <si>
    <t>оплата</t>
  </si>
  <si>
    <t>зал кошт</t>
  </si>
  <si>
    <t>по фірмі</t>
  </si>
  <si>
    <t>по контракту №</t>
  </si>
  <si>
    <t>№ трансп.засобу / дата відправки</t>
  </si>
  <si>
    <t>оф. серт/походж</t>
  </si>
  <si>
    <t xml:space="preserve"> не оф. серт/походж</t>
  </si>
  <si>
    <t>сорт</t>
  </si>
  <si>
    <t>2, 3</t>
  </si>
  <si>
    <t>не окор</t>
  </si>
  <si>
    <t>серія</t>
  </si>
  <si>
    <t>02</t>
  </si>
  <si>
    <t>ЛКБ</t>
  </si>
  <si>
    <t>тип</t>
  </si>
  <si>
    <t>порода</t>
  </si>
  <si>
    <t>14-18</t>
  </si>
  <si>
    <t>об"єм по діаметр, м куб</t>
  </si>
  <si>
    <t>сума по діаметр, дол США</t>
  </si>
  <si>
    <t>Реєстр сертифікатів походження</t>
  </si>
  <si>
    <t>Реєстр ВМД</t>
  </si>
  <si>
    <t xml:space="preserve">сертиф </t>
  </si>
  <si>
    <t>походж №</t>
  </si>
  <si>
    <t>СМ</t>
  </si>
  <si>
    <t>59/69</t>
  </si>
  <si>
    <t>124/06, 251/05</t>
  </si>
  <si>
    <t>угцтс ліски</t>
  </si>
  <si>
    <t>3,7</t>
  </si>
  <si>
    <t>3,8/5,8</t>
  </si>
  <si>
    <t>981946, 982137</t>
  </si>
  <si>
    <t>півріччя</t>
  </si>
  <si>
    <t xml:space="preserve"> </t>
  </si>
  <si>
    <t>981804, 982508</t>
  </si>
  <si>
    <t>214/02, 213/05</t>
  </si>
  <si>
    <t>укргазбанк</t>
  </si>
  <si>
    <t>48 / 58</t>
  </si>
  <si>
    <t>од-ліски</t>
  </si>
  <si>
    <t>цтс ліски</t>
  </si>
  <si>
    <t>сосна</t>
  </si>
  <si>
    <t>АМ8957ВН/АМ9393ВН</t>
  </si>
  <si>
    <t>53</t>
  </si>
  <si>
    <t>с.Усатове</t>
  </si>
  <si>
    <t>ЦТС Ліски</t>
  </si>
  <si>
    <t>504560702/2015/004134</t>
  </si>
  <si>
    <t xml:space="preserve"> WOOD  SUPPLIERS  LLP </t>
  </si>
  <si>
    <t>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</si>
</sst>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419]d\ mmm\ yy;@"/>
    <numFmt numFmtId="166" formatCode="0.000000"/>
    <numFmt numFmtId="167" formatCode="#,##0.000"/>
    <numFmt numFmtId="168" formatCode="0.00;\-0.00;;@"/>
    <numFmt numFmtId="169" formatCode="0.000;\-0.000;;@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theme="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DAD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79717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87">
    <xf numFmtId="0" fontId="0" fillId="0" borderId="0" xfId="0"/>
    <xf numFmtId="2" fontId="12" fillId="8" borderId="1" xfId="0" applyNumberFormat="1" applyFont="1" applyFill="1" applyBorder="1" applyAlignment="1">
      <alignment horizontal="center"/>
    </xf>
    <xf numFmtId="0" fontId="20" fillId="13" borderId="14" xfId="1" applyFont="1" applyFill="1" applyBorder="1" applyAlignment="1">
      <alignment horizontal="center"/>
    </xf>
    <xf numFmtId="0" fontId="20" fillId="13" borderId="12" xfId="1" applyFont="1" applyFill="1" applyBorder="1" applyAlignment="1">
      <alignment horizontal="center"/>
    </xf>
    <xf numFmtId="0" fontId="0" fillId="2" borderId="0" xfId="0" applyFill="1"/>
    <xf numFmtId="0" fontId="0" fillId="5" borderId="0" xfId="0" applyFill="1"/>
    <xf numFmtId="0" fontId="0" fillId="4" borderId="0" xfId="0" applyFill="1"/>
    <xf numFmtId="0" fontId="0" fillId="3" borderId="0" xfId="0" applyFill="1"/>
    <xf numFmtId="164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/>
    <xf numFmtId="2" fontId="0" fillId="0" borderId="0" xfId="0" applyNumberFormat="1" applyFill="1"/>
    <xf numFmtId="2" fontId="0" fillId="4" borderId="0" xfId="0" applyNumberFormat="1" applyFill="1"/>
    <xf numFmtId="2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/>
    <xf numFmtId="0" fontId="1" fillId="0" borderId="0" xfId="1" applyFill="1"/>
    <xf numFmtId="0" fontId="13" fillId="0" borderId="0" xfId="2" applyFill="1"/>
    <xf numFmtId="0" fontId="10" fillId="0" borderId="0" xfId="3" applyFill="1"/>
    <xf numFmtId="0" fontId="15" fillId="8" borderId="0" xfId="0" applyFont="1" applyFill="1"/>
    <xf numFmtId="0" fontId="0" fillId="0" borderId="1" xfId="0" applyFill="1" applyBorder="1"/>
    <xf numFmtId="2" fontId="0" fillId="0" borderId="1" xfId="0" applyNumberFormat="1" applyFill="1" applyBorder="1"/>
    <xf numFmtId="164" fontId="0" fillId="0" borderId="1" xfId="0" applyNumberFormat="1" applyFill="1" applyBorder="1"/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 textRotation="90"/>
    </xf>
    <xf numFmtId="0" fontId="11" fillId="3" borderId="1" xfId="0" applyFont="1" applyFill="1" applyBorder="1" applyAlignment="1">
      <alignment horizontal="center" textRotation="90"/>
    </xf>
    <xf numFmtId="0" fontId="11" fillId="0" borderId="1" xfId="0" applyFont="1" applyBorder="1" applyAlignment="1">
      <alignment horizontal="center" textRotation="90"/>
    </xf>
    <xf numFmtId="0" fontId="11" fillId="0" borderId="1" xfId="0" applyFont="1" applyFill="1" applyBorder="1"/>
    <xf numFmtId="0" fontId="13" fillId="6" borderId="1" xfId="2" applyFill="1" applyBorder="1"/>
    <xf numFmtId="164" fontId="13" fillId="6" borderId="1" xfId="2" applyNumberFormat="1" applyFill="1" applyBorder="1"/>
    <xf numFmtId="2" fontId="13" fillId="6" borderId="1" xfId="2" applyNumberForma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/>
    <xf numFmtId="0" fontId="10" fillId="9" borderId="1" xfId="3" applyFill="1" applyBorder="1"/>
    <xf numFmtId="164" fontId="10" fillId="9" borderId="1" xfId="3" applyNumberFormat="1" applyFill="1" applyBorder="1"/>
    <xf numFmtId="2" fontId="10" fillId="9" borderId="1" xfId="3" applyNumberFormat="1" applyFill="1" applyBorder="1"/>
    <xf numFmtId="0" fontId="10" fillId="10" borderId="1" xfId="3" applyFill="1" applyBorder="1"/>
    <xf numFmtId="164" fontId="10" fillId="10" borderId="1" xfId="3" applyNumberFormat="1" applyFill="1" applyBorder="1"/>
    <xf numFmtId="2" fontId="10" fillId="10" borderId="1" xfId="3" applyNumberFormat="1" applyFill="1" applyBorder="1"/>
    <xf numFmtId="0" fontId="1" fillId="8" borderId="0" xfId="0" applyFont="1" applyFill="1"/>
    <xf numFmtId="0" fontId="5" fillId="0" borderId="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8" borderId="5" xfId="0" applyFont="1" applyFill="1" applyBorder="1" applyAlignment="1"/>
    <xf numFmtId="0" fontId="5" fillId="8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1" applyFill="1" applyAlignment="1">
      <alignment horizontal="right"/>
    </xf>
    <xf numFmtId="0" fontId="1" fillId="0" borderId="1" xfId="1" applyBorder="1" applyAlignment="1">
      <alignment horizontal="right" vertical="center" wrapText="1"/>
    </xf>
    <xf numFmtId="0" fontId="1" fillId="2" borderId="1" xfId="1" applyFill="1" applyBorder="1" applyAlignment="1">
      <alignment horizontal="right" vertical="center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right" vertical="center"/>
    </xf>
    <xf numFmtId="164" fontId="1" fillId="5" borderId="1" xfId="1" applyNumberFormat="1" applyFill="1" applyBorder="1" applyAlignment="1">
      <alignment horizontal="right" vertical="center"/>
    </xf>
    <xf numFmtId="2" fontId="1" fillId="5" borderId="1" xfId="1" applyNumberForma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1" fillId="12" borderId="1" xfId="1" applyFill="1" applyBorder="1" applyAlignment="1">
      <alignment horizontal="right"/>
    </xf>
    <xf numFmtId="164" fontId="1" fillId="12" borderId="1" xfId="1" applyNumberFormat="1" applyFill="1" applyBorder="1" applyAlignment="1">
      <alignment horizontal="right"/>
    </xf>
    <xf numFmtId="2" fontId="1" fillId="12" borderId="1" xfId="1" applyNumberFormat="1" applyFill="1" applyBorder="1" applyAlignment="1">
      <alignment horizontal="right"/>
    </xf>
    <xf numFmtId="0" fontId="1" fillId="0" borderId="0" xfId="0" applyFont="1" applyFill="1"/>
    <xf numFmtId="0" fontId="11" fillId="6" borderId="1" xfId="0" applyFont="1" applyFill="1" applyBorder="1" applyAlignment="1">
      <alignment horizontal="center"/>
    </xf>
    <xf numFmtId="0" fontId="1" fillId="10" borderId="1" xfId="0" applyFont="1" applyFill="1" applyBorder="1"/>
    <xf numFmtId="0" fontId="0" fillId="8" borderId="0" xfId="0" applyFill="1"/>
    <xf numFmtId="0" fontId="11" fillId="8" borderId="0" xfId="0" applyFont="1" applyFill="1"/>
    <xf numFmtId="49" fontId="0" fillId="8" borderId="0" xfId="0" applyNumberFormat="1" applyFill="1"/>
    <xf numFmtId="49" fontId="1" fillId="8" borderId="0" xfId="0" applyNumberFormat="1" applyFont="1" applyFill="1"/>
    <xf numFmtId="0" fontId="11" fillId="0" borderId="1" xfId="0" applyFont="1" applyBorder="1"/>
    <xf numFmtId="14" fontId="11" fillId="0" borderId="1" xfId="0" applyNumberFormat="1" applyFont="1" applyBorder="1"/>
    <xf numFmtId="0" fontId="11" fillId="0" borderId="4" xfId="0" applyFont="1" applyBorder="1"/>
    <xf numFmtId="0" fontId="12" fillId="0" borderId="5" xfId="0" applyFont="1" applyFill="1" applyBorder="1" applyAlignment="1">
      <alignment horizontal="center"/>
    </xf>
    <xf numFmtId="0" fontId="11" fillId="0" borderId="7" xfId="0" applyFont="1" applyBorder="1"/>
    <xf numFmtId="0" fontId="11" fillId="0" borderId="7" xfId="0" applyFont="1" applyFill="1" applyBorder="1"/>
    <xf numFmtId="0" fontId="11" fillId="0" borderId="9" xfId="0" applyFont="1" applyBorder="1"/>
    <xf numFmtId="0" fontId="12" fillId="0" borderId="10" xfId="0" applyFont="1" applyFill="1" applyBorder="1" applyAlignment="1">
      <alignment horizontal="center"/>
    </xf>
    <xf numFmtId="0" fontId="12" fillId="0" borderId="0" xfId="0" applyFont="1" applyFill="1" applyBorder="1" applyAlignme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49" fontId="1" fillId="10" borderId="1" xfId="0" applyNumberFormat="1" applyFont="1" applyFill="1" applyBorder="1"/>
    <xf numFmtId="49" fontId="11" fillId="0" borderId="1" xfId="0" applyNumberFormat="1" applyFont="1" applyBorder="1"/>
    <xf numFmtId="49" fontId="0" fillId="0" borderId="0" xfId="0" applyNumberFormat="1"/>
    <xf numFmtId="164" fontId="0" fillId="0" borderId="0" xfId="0" applyNumberFormat="1"/>
    <xf numFmtId="0" fontId="11" fillId="4" borderId="1" xfId="0" applyFont="1" applyFill="1" applyBorder="1" applyAlignment="1">
      <alignment horizontal="center" vertical="center" textRotation="90" wrapText="1"/>
    </xf>
    <xf numFmtId="164" fontId="14" fillId="0" borderId="0" xfId="0" applyNumberFormat="1" applyFont="1" applyFill="1" applyBorder="1" applyAlignment="1">
      <alignment horizontal="right"/>
    </xf>
    <xf numFmtId="2" fontId="14" fillId="0" borderId="0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right"/>
    </xf>
    <xf numFmtId="1" fontId="0" fillId="0" borderId="0" xfId="0" applyNumberFormat="1" applyFill="1"/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right" vertical="center" wrapText="1"/>
    </xf>
    <xf numFmtId="1" fontId="0" fillId="0" borderId="0" xfId="0" applyNumberFormat="1"/>
    <xf numFmtId="1" fontId="11" fillId="0" borderId="1" xfId="0" applyNumberFormat="1" applyFont="1" applyFill="1" applyBorder="1" applyAlignment="1">
      <alignment horizontal="center" vertical="center"/>
    </xf>
    <xf numFmtId="1" fontId="1" fillId="5" borderId="1" xfId="1" applyNumberFormat="1" applyFill="1" applyBorder="1" applyAlignment="1">
      <alignment horizontal="right" vertical="center"/>
    </xf>
    <xf numFmtId="1" fontId="1" fillId="12" borderId="1" xfId="1" applyNumberFormat="1" applyFill="1" applyBorder="1" applyAlignment="1">
      <alignment horizontal="right"/>
    </xf>
    <xf numFmtId="1" fontId="11" fillId="0" borderId="1" xfId="0" applyNumberFormat="1" applyFont="1" applyFill="1" applyBorder="1"/>
    <xf numFmtId="1" fontId="0" fillId="0" borderId="1" xfId="0" applyNumberFormat="1" applyFill="1" applyBorder="1"/>
    <xf numFmtId="1" fontId="13" fillId="6" borderId="1" xfId="2" applyNumberFormat="1" applyFill="1" applyBorder="1"/>
    <xf numFmtId="1" fontId="3" fillId="0" borderId="1" xfId="0" applyNumberFormat="1" applyFont="1" applyFill="1" applyBorder="1"/>
    <xf numFmtId="1" fontId="10" fillId="9" borderId="1" xfId="3" applyNumberFormat="1" applyFill="1" applyBorder="1"/>
    <xf numFmtId="1" fontId="10" fillId="10" borderId="1" xfId="3" applyNumberFormat="1" applyFill="1" applyBorder="1"/>
    <xf numFmtId="1" fontId="0" fillId="5" borderId="0" xfId="0" applyNumberFormat="1" applyFill="1"/>
    <xf numFmtId="1" fontId="5" fillId="0" borderId="0" xfId="0" applyNumberFormat="1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49" fontId="0" fillId="0" borderId="0" xfId="0" applyNumberFormat="1" applyFill="1"/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/>
    <xf numFmtId="49" fontId="5" fillId="0" borderId="11" xfId="0" applyNumberFormat="1" applyFont="1" applyFill="1" applyBorder="1" applyAlignment="1">
      <alignment horizontal="center" vertical="center" wrapText="1"/>
    </xf>
    <xf numFmtId="49" fontId="1" fillId="5" borderId="1" xfId="1" applyNumberFormat="1" applyFill="1" applyBorder="1" applyAlignment="1">
      <alignment horizontal="right" vertical="center"/>
    </xf>
    <xf numFmtId="49" fontId="1" fillId="12" borderId="1" xfId="1" applyNumberFormat="1" applyFill="1" applyBorder="1" applyAlignment="1">
      <alignment horizontal="right"/>
    </xf>
    <xf numFmtId="49" fontId="11" fillId="0" borderId="1" xfId="0" applyNumberFormat="1" applyFont="1" applyFill="1" applyBorder="1"/>
    <xf numFmtId="49" fontId="0" fillId="0" borderId="1" xfId="0" applyNumberFormat="1" applyFill="1" applyBorder="1"/>
    <xf numFmtId="49" fontId="13" fillId="6" borderId="1" xfId="2" applyNumberFormat="1" applyFill="1" applyBorder="1"/>
    <xf numFmtId="49" fontId="3" fillId="0" borderId="1" xfId="0" applyNumberFormat="1" applyFont="1" applyFill="1" applyBorder="1"/>
    <xf numFmtId="49" fontId="10" fillId="9" borderId="1" xfId="3" applyNumberFormat="1" applyFill="1" applyBorder="1"/>
    <xf numFmtId="49" fontId="10" fillId="10" borderId="1" xfId="3" applyNumberFormat="1" applyFill="1" applyBorder="1"/>
    <xf numFmtId="49" fontId="0" fillId="5" borderId="0" xfId="0" applyNumberFormat="1" applyFill="1"/>
    <xf numFmtId="0" fontId="3" fillId="0" borderId="0" xfId="0" applyFont="1" applyFill="1"/>
    <xf numFmtId="0" fontId="0" fillId="0" borderId="5" xfId="0" applyFont="1" applyBorder="1"/>
    <xf numFmtId="0" fontId="0" fillId="0" borderId="0" xfId="0" applyFont="1" applyBorder="1"/>
    <xf numFmtId="0" fontId="6" fillId="0" borderId="0" xfId="0" applyFont="1" applyFill="1" applyBorder="1" applyAlignment="1"/>
    <xf numFmtId="0" fontId="0" fillId="0" borderId="0" xfId="0" applyFont="1" applyBorder="1" applyAlignment="1">
      <alignment horizontal="left" indent="1"/>
    </xf>
    <xf numFmtId="0" fontId="6" fillId="0" borderId="10" xfId="0" applyFont="1" applyFill="1" applyBorder="1" applyAlignment="1"/>
    <xf numFmtId="14" fontId="5" fillId="0" borderId="0" xfId="0" applyNumberFormat="1" applyFont="1" applyFill="1" applyBorder="1" applyAlignment="1"/>
    <xf numFmtId="0" fontId="15" fillId="0" borderId="1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4" fontId="0" fillId="0" borderId="0" xfId="0" applyNumberFormat="1" applyFill="1"/>
    <xf numFmtId="164" fontId="11" fillId="3" borderId="1" xfId="0" applyNumberFormat="1" applyFont="1" applyFill="1" applyBorder="1" applyAlignment="1">
      <alignment horizontal="center" textRotation="90"/>
    </xf>
    <xf numFmtId="164" fontId="0" fillId="3" borderId="0" xfId="0" applyNumberFormat="1" applyFill="1"/>
    <xf numFmtId="0" fontId="11" fillId="0" borderId="0" xfId="0" applyFont="1"/>
    <xf numFmtId="49" fontId="11" fillId="0" borderId="0" xfId="0" applyNumberFormat="1" applyFont="1"/>
    <xf numFmtId="168" fontId="1" fillId="12" borderId="1" xfId="1" applyNumberFormat="1" applyFill="1" applyBorder="1" applyAlignment="1">
      <alignment horizontal="right"/>
    </xf>
    <xf numFmtId="168" fontId="11" fillId="0" borderId="1" xfId="0" applyNumberFormat="1" applyFont="1" applyFill="1" applyBorder="1"/>
    <xf numFmtId="168" fontId="0" fillId="0" borderId="1" xfId="0" applyNumberFormat="1" applyFill="1" applyBorder="1"/>
    <xf numFmtId="168" fontId="3" fillId="0" borderId="1" xfId="0" applyNumberFormat="1" applyFont="1" applyFill="1" applyBorder="1"/>
    <xf numFmtId="169" fontId="1" fillId="12" borderId="1" xfId="1" applyNumberFormat="1" applyFill="1" applyBorder="1" applyAlignment="1">
      <alignment horizontal="right"/>
    </xf>
    <xf numFmtId="169" fontId="11" fillId="0" borderId="1" xfId="0" applyNumberFormat="1" applyFont="1" applyFill="1" applyBorder="1"/>
    <xf numFmtId="169" fontId="0" fillId="0" borderId="1" xfId="0" applyNumberFormat="1" applyFill="1" applyBorder="1"/>
    <xf numFmtId="169" fontId="3" fillId="0" borderId="1" xfId="0" applyNumberFormat="1" applyFont="1" applyFill="1" applyBorder="1"/>
    <xf numFmtId="168" fontId="10" fillId="10" borderId="1" xfId="3" applyNumberFormat="1" applyFill="1" applyBorder="1"/>
    <xf numFmtId="169" fontId="10" fillId="10" borderId="1" xfId="3" applyNumberFormat="1" applyFill="1" applyBorder="1"/>
    <xf numFmtId="168" fontId="13" fillId="6" borderId="1" xfId="2" applyNumberFormat="1" applyFill="1" applyBorder="1"/>
    <xf numFmtId="169" fontId="13" fillId="6" borderId="1" xfId="2" applyNumberFormat="1" applyFill="1" applyBorder="1"/>
    <xf numFmtId="168" fontId="10" fillId="9" borderId="1" xfId="3" applyNumberFormat="1" applyFill="1" applyBorder="1"/>
    <xf numFmtId="169" fontId="10" fillId="9" borderId="1" xfId="3" applyNumberFormat="1" applyFill="1" applyBorder="1"/>
    <xf numFmtId="0" fontId="18" fillId="8" borderId="0" xfId="0" applyFont="1" applyFill="1"/>
    <xf numFmtId="0" fontId="0" fillId="8" borderId="0" xfId="0" applyFont="1" applyFill="1"/>
    <xf numFmtId="49" fontId="19" fillId="8" borderId="0" xfId="0" applyNumberFormat="1" applyFont="1" applyFill="1"/>
    <xf numFmtId="0" fontId="19" fillId="8" borderId="0" xfId="0" applyFont="1" applyFill="1"/>
    <xf numFmtId="2" fontId="11" fillId="8" borderId="1" xfId="0" applyNumberFormat="1" applyFont="1" applyFill="1" applyBorder="1" applyAlignment="1">
      <alignment horizontal="center"/>
    </xf>
    <xf numFmtId="164" fontId="4" fillId="8" borderId="1" xfId="0" applyNumberFormat="1" applyFont="1" applyFill="1" applyBorder="1" applyAlignment="1"/>
    <xf numFmtId="164" fontId="17" fillId="8" borderId="1" xfId="0" applyNumberFormat="1" applyFont="1" applyFill="1" applyBorder="1" applyAlignment="1"/>
    <xf numFmtId="0" fontId="21" fillId="6" borderId="1" xfId="2" applyFont="1" applyFill="1" applyBorder="1"/>
    <xf numFmtId="164" fontId="21" fillId="6" borderId="1" xfId="2" applyNumberFormat="1" applyFont="1" applyFill="1" applyBorder="1"/>
    <xf numFmtId="2" fontId="21" fillId="6" borderId="1" xfId="2" applyNumberFormat="1" applyFont="1" applyFill="1" applyBorder="1"/>
    <xf numFmtId="49" fontId="21" fillId="6" borderId="1" xfId="2" applyNumberFormat="1" applyFont="1" applyFill="1" applyBorder="1"/>
    <xf numFmtId="1" fontId="21" fillId="6" borderId="1" xfId="2" applyNumberFormat="1" applyFont="1" applyFill="1" applyBorder="1"/>
    <xf numFmtId="168" fontId="21" fillId="6" borderId="1" xfId="2" applyNumberFormat="1" applyFont="1" applyFill="1" applyBorder="1"/>
    <xf numFmtId="169" fontId="21" fillId="6" borderId="1" xfId="2" applyNumberFormat="1" applyFont="1" applyFill="1" applyBorder="1"/>
    <xf numFmtId="0" fontId="5" fillId="7" borderId="1" xfId="3" applyFont="1" applyFill="1" applyBorder="1"/>
    <xf numFmtId="164" fontId="5" fillId="7" borderId="1" xfId="3" applyNumberFormat="1" applyFont="1" applyFill="1" applyBorder="1"/>
    <xf numFmtId="2" fontId="5" fillId="7" borderId="1" xfId="3" applyNumberFormat="1" applyFont="1" applyFill="1" applyBorder="1"/>
    <xf numFmtId="49" fontId="5" fillId="7" borderId="1" xfId="3" applyNumberFormat="1" applyFont="1" applyFill="1" applyBorder="1"/>
    <xf numFmtId="1" fontId="5" fillId="7" borderId="1" xfId="3" applyNumberFormat="1" applyFont="1" applyFill="1" applyBorder="1"/>
    <xf numFmtId="168" fontId="5" fillId="7" borderId="1" xfId="3" applyNumberFormat="1" applyFont="1" applyFill="1" applyBorder="1"/>
    <xf numFmtId="169" fontId="5" fillId="7" borderId="1" xfId="3" applyNumberFormat="1" applyFont="1" applyFill="1" applyBorder="1"/>
    <xf numFmtId="0" fontId="12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49" fontId="5" fillId="0" borderId="1" xfId="0" applyNumberFormat="1" applyFont="1" applyFill="1" applyBorder="1"/>
    <xf numFmtId="1" fontId="5" fillId="0" borderId="1" xfId="0" applyNumberFormat="1" applyFont="1" applyFill="1" applyBorder="1"/>
    <xf numFmtId="168" fontId="5" fillId="0" borderId="1" xfId="0" applyNumberFormat="1" applyFont="1" applyFill="1" applyBorder="1"/>
    <xf numFmtId="169" fontId="5" fillId="0" borderId="1" xfId="0" applyNumberFormat="1" applyFont="1" applyFill="1" applyBorder="1"/>
    <xf numFmtId="0" fontId="5" fillId="8" borderId="1" xfId="3" applyFont="1" applyFill="1" applyBorder="1"/>
    <xf numFmtId="164" fontId="5" fillId="8" borderId="1" xfId="3" applyNumberFormat="1" applyFont="1" applyFill="1" applyBorder="1"/>
    <xf numFmtId="2" fontId="5" fillId="8" borderId="1" xfId="3" applyNumberFormat="1" applyFont="1" applyFill="1" applyBorder="1"/>
    <xf numFmtId="49" fontId="5" fillId="8" borderId="1" xfId="3" applyNumberFormat="1" applyFont="1" applyFill="1" applyBorder="1"/>
    <xf numFmtId="1" fontId="5" fillId="8" borderId="1" xfId="3" applyNumberFormat="1" applyFont="1" applyFill="1" applyBorder="1"/>
    <xf numFmtId="168" fontId="5" fillId="8" borderId="1" xfId="3" applyNumberFormat="1" applyFont="1" applyFill="1" applyBorder="1"/>
    <xf numFmtId="169" fontId="5" fillId="8" borderId="1" xfId="3" applyNumberFormat="1" applyFont="1" applyFill="1" applyBorder="1"/>
    <xf numFmtId="164" fontId="4" fillId="0" borderId="1" xfId="0" applyNumberFormat="1" applyFont="1" applyFill="1" applyBorder="1"/>
    <xf numFmtId="2" fontId="4" fillId="0" borderId="1" xfId="0" applyNumberFormat="1" applyFont="1" applyFill="1" applyBorder="1"/>
    <xf numFmtId="49" fontId="4" fillId="0" borderId="1" xfId="0" applyNumberFormat="1" applyFont="1" applyFill="1" applyBorder="1"/>
    <xf numFmtId="1" fontId="4" fillId="0" borderId="1" xfId="0" applyNumberFormat="1" applyFont="1" applyFill="1" applyBorder="1"/>
    <xf numFmtId="168" fontId="4" fillId="0" borderId="1" xfId="0" applyNumberFormat="1" applyFont="1" applyFill="1" applyBorder="1"/>
    <xf numFmtId="169" fontId="4" fillId="0" borderId="1" xfId="0" applyNumberFormat="1" applyFont="1" applyFill="1" applyBorder="1"/>
    <xf numFmtId="0" fontId="20" fillId="13" borderId="1" xfId="1" applyFont="1" applyFill="1" applyBorder="1"/>
    <xf numFmtId="164" fontId="20" fillId="13" borderId="1" xfId="1" applyNumberFormat="1" applyFont="1" applyFill="1" applyBorder="1"/>
    <xf numFmtId="49" fontId="20" fillId="13" borderId="1" xfId="1" applyNumberFormat="1" applyFont="1" applyFill="1" applyBorder="1"/>
    <xf numFmtId="1" fontId="20" fillId="13" borderId="1" xfId="1" applyNumberFormat="1" applyFont="1" applyFill="1" applyBorder="1"/>
    <xf numFmtId="2" fontId="20" fillId="13" borderId="1" xfId="1" applyNumberFormat="1" applyFont="1" applyFill="1" applyBorder="1"/>
    <xf numFmtId="168" fontId="20" fillId="13" borderId="1" xfId="1" applyNumberFormat="1" applyFont="1" applyFill="1" applyBorder="1"/>
    <xf numFmtId="169" fontId="20" fillId="13" borderId="1" xfId="1" applyNumberFormat="1" applyFont="1" applyFill="1" applyBorder="1"/>
    <xf numFmtId="0" fontId="1" fillId="11" borderId="1" xfId="0" applyFont="1" applyFill="1" applyBorder="1"/>
    <xf numFmtId="49" fontId="1" fillId="11" borderId="1" xfId="0" applyNumberFormat="1" applyFont="1" applyFill="1" applyBorder="1"/>
    <xf numFmtId="164" fontId="1" fillId="11" borderId="1" xfId="0" applyNumberFormat="1" applyFont="1" applyFill="1" applyBorder="1"/>
    <xf numFmtId="2" fontId="1" fillId="11" borderId="1" xfId="0" applyNumberFormat="1" applyFont="1" applyFill="1" applyBorder="1"/>
    <xf numFmtId="1" fontId="1" fillId="11" borderId="1" xfId="0" applyNumberFormat="1" applyFont="1" applyFill="1" applyBorder="1"/>
    <xf numFmtId="168" fontId="1" fillId="11" borderId="1" xfId="0" applyNumberFormat="1" applyFont="1" applyFill="1" applyBorder="1"/>
    <xf numFmtId="169" fontId="1" fillId="11" borderId="1" xfId="0" applyNumberFormat="1" applyFont="1" applyFill="1" applyBorder="1"/>
    <xf numFmtId="0" fontId="15" fillId="0" borderId="0" xfId="0" applyFont="1" applyFill="1" applyBorder="1" applyAlignment="1"/>
    <xf numFmtId="164" fontId="15" fillId="0" borderId="0" xfId="0" applyNumberFormat="1" applyFont="1" applyFill="1" applyBorder="1" applyAlignment="1">
      <alignment horizontal="center"/>
    </xf>
    <xf numFmtId="0" fontId="1" fillId="0" borderId="18" xfId="1" applyFill="1" applyBorder="1" applyAlignment="1">
      <alignment horizontal="right"/>
    </xf>
    <xf numFmtId="0" fontId="11" fillId="0" borderId="18" xfId="0" applyFont="1" applyFill="1" applyBorder="1"/>
    <xf numFmtId="0" fontId="7" fillId="0" borderId="1" xfId="0" applyFont="1" applyBorder="1" applyAlignment="1">
      <alignment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2" fillId="8" borderId="1" xfId="3" applyFont="1" applyFill="1" applyBorder="1"/>
    <xf numFmtId="0" fontId="24" fillId="13" borderId="1" xfId="1" applyFont="1" applyFill="1" applyBorder="1"/>
    <xf numFmtId="164" fontId="25" fillId="6" borderId="1" xfId="2" applyNumberFormat="1" applyFont="1" applyFill="1" applyBorder="1"/>
    <xf numFmtId="0" fontId="11" fillId="9" borderId="1" xfId="3" applyFont="1" applyFill="1" applyBorder="1"/>
    <xf numFmtId="169" fontId="1" fillId="5" borderId="1" xfId="1" applyNumberForma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0" fontId="5" fillId="8" borderId="1" xfId="3" applyFont="1" applyFill="1" applyBorder="1" applyAlignment="1">
      <alignment horizontal="right"/>
    </xf>
    <xf numFmtId="168" fontId="1" fillId="5" borderId="1" xfId="1" applyNumberFormat="1" applyFill="1" applyBorder="1" applyAlignment="1">
      <alignment horizontal="right" vertical="center"/>
    </xf>
    <xf numFmtId="169" fontId="0" fillId="8" borderId="0" xfId="0" applyNumberFormat="1" applyFill="1"/>
    <xf numFmtId="169" fontId="12" fillId="6" borderId="1" xfId="0" applyNumberFormat="1" applyFont="1" applyFill="1" applyBorder="1" applyAlignment="1">
      <alignment horizontal="center"/>
    </xf>
    <xf numFmtId="169" fontId="12" fillId="0" borderId="1" xfId="0" applyNumberFormat="1" applyFont="1" applyFill="1" applyBorder="1" applyAlignment="1">
      <alignment horizontal="right"/>
    </xf>
    <xf numFmtId="169" fontId="12" fillId="0" borderId="1" xfId="0" applyNumberFormat="1" applyFont="1" applyFill="1" applyBorder="1" applyAlignment="1">
      <alignment horizontal="center"/>
    </xf>
    <xf numFmtId="169" fontId="4" fillId="10" borderId="1" xfId="0" applyNumberFormat="1" applyFont="1" applyFill="1" applyBorder="1" applyAlignment="1">
      <alignment horizontal="right"/>
    </xf>
    <xf numFmtId="169" fontId="11" fillId="0" borderId="1" xfId="0" applyNumberFormat="1" applyFont="1" applyBorder="1"/>
    <xf numFmtId="169" fontId="11" fillId="0" borderId="0" xfId="0" applyNumberFormat="1" applyFont="1"/>
    <xf numFmtId="169" fontId="0" fillId="0" borderId="0" xfId="0" applyNumberFormat="1"/>
    <xf numFmtId="168" fontId="0" fillId="8" borderId="0" xfId="0" applyNumberFormat="1" applyFill="1"/>
    <xf numFmtId="168" fontId="12" fillId="6" borderId="1" xfId="0" applyNumberFormat="1" applyFont="1" applyFill="1" applyBorder="1" applyAlignment="1">
      <alignment horizontal="center"/>
    </xf>
    <xf numFmtId="168" fontId="12" fillId="0" borderId="1" xfId="0" applyNumberFormat="1" applyFont="1" applyFill="1" applyBorder="1" applyAlignment="1">
      <alignment horizontal="right"/>
    </xf>
    <xf numFmtId="168" fontId="12" fillId="0" borderId="1" xfId="0" applyNumberFormat="1" applyFont="1" applyFill="1" applyBorder="1" applyAlignment="1">
      <alignment horizontal="center"/>
    </xf>
    <xf numFmtId="168" fontId="4" fillId="10" borderId="1" xfId="0" applyNumberFormat="1" applyFont="1" applyFill="1" applyBorder="1" applyAlignment="1">
      <alignment horizontal="right"/>
    </xf>
    <xf numFmtId="168" fontId="11" fillId="0" borderId="1" xfId="0" applyNumberFormat="1" applyFont="1" applyBorder="1"/>
    <xf numFmtId="168" fontId="11" fillId="0" borderId="0" xfId="0" applyNumberFormat="1" applyFont="1"/>
    <xf numFmtId="168" fontId="0" fillId="0" borderId="0" xfId="0" applyNumberFormat="1"/>
    <xf numFmtId="168" fontId="11" fillId="0" borderId="1" xfId="0" applyNumberFormat="1" applyFont="1" applyFill="1" applyBorder="1" applyAlignment="1">
      <alignment horizontal="center"/>
    </xf>
    <xf numFmtId="168" fontId="1" fillId="0" borderId="0" xfId="1" applyNumberFormat="1" applyFill="1"/>
    <xf numFmtId="168" fontId="0" fillId="0" borderId="0" xfId="0" applyNumberFormat="1" applyFill="1"/>
    <xf numFmtId="0" fontId="5" fillId="0" borderId="1" xfId="0" applyFont="1" applyFill="1" applyBorder="1" applyAlignment="1">
      <alignment horizontal="right"/>
    </xf>
    <xf numFmtId="0" fontId="0" fillId="0" borderId="0" xfId="0" applyFont="1" applyFill="1"/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" fontId="0" fillId="0" borderId="0" xfId="0" applyNumberFormat="1" applyAlignment="1">
      <alignment horizontal="left" vertical="top" wrapText="1"/>
    </xf>
    <xf numFmtId="0" fontId="1" fillId="8" borderId="0" xfId="0" applyFont="1" applyFill="1" applyAlignment="1">
      <alignment vertical="top"/>
    </xf>
    <xf numFmtId="0" fontId="0" fillId="8" borderId="0" xfId="0" applyFill="1" applyAlignment="1">
      <alignment vertical="top"/>
    </xf>
    <xf numFmtId="0" fontId="11" fillId="8" borderId="0" xfId="0" applyFont="1" applyFill="1" applyAlignment="1">
      <alignment vertical="top"/>
    </xf>
    <xf numFmtId="164" fontId="7" fillId="0" borderId="0" xfId="0" applyNumberFormat="1" applyFont="1" applyFill="1" applyAlignment="1">
      <alignment vertical="top"/>
    </xf>
    <xf numFmtId="2" fontId="7" fillId="0" borderId="0" xfId="0" applyNumberFormat="1" applyFont="1" applyFill="1" applyAlignment="1">
      <alignment vertical="top"/>
    </xf>
    <xf numFmtId="166" fontId="7" fillId="0" borderId="0" xfId="0" applyNumberFormat="1" applyFont="1" applyFill="1" applyAlignment="1">
      <alignment vertical="top"/>
    </xf>
    <xf numFmtId="1" fontId="7" fillId="0" borderId="0" xfId="0" applyNumberFormat="1" applyFont="1" applyFill="1" applyAlignment="1">
      <alignment horizontal="left" vertical="top" wrapText="1"/>
    </xf>
    <xf numFmtId="0" fontId="7" fillId="0" borderId="0" xfId="0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vertical="top"/>
    </xf>
    <xf numFmtId="49" fontId="1" fillId="8" borderId="0" xfId="0" applyNumberFormat="1" applyFont="1" applyFill="1" applyAlignment="1">
      <alignment vertical="top"/>
    </xf>
    <xf numFmtId="164" fontId="0" fillId="0" borderId="0" xfId="0" applyNumberFormat="1" applyFont="1" applyAlignment="1">
      <alignment vertical="top"/>
    </xf>
    <xf numFmtId="2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vertical="top"/>
    </xf>
    <xf numFmtId="1" fontId="12" fillId="2" borderId="1" xfId="0" applyNumberFormat="1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top"/>
    </xf>
    <xf numFmtId="166" fontId="12" fillId="2" borderId="1" xfId="0" applyNumberFormat="1" applyFont="1" applyFill="1" applyBorder="1" applyAlignment="1">
      <alignment horizontal="center" vertical="top"/>
    </xf>
    <xf numFmtId="164" fontId="1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49" fontId="11" fillId="2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textRotation="90"/>
    </xf>
    <xf numFmtId="0" fontId="12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164" fontId="12" fillId="0" borderId="1" xfId="0" applyNumberFormat="1" applyFont="1" applyFill="1" applyBorder="1" applyAlignment="1">
      <alignment horizontal="right" vertical="top"/>
    </xf>
    <xf numFmtId="2" fontId="12" fillId="0" borderId="1" xfId="0" applyNumberFormat="1" applyFont="1" applyFill="1" applyBorder="1" applyAlignment="1">
      <alignment horizontal="right" vertical="top"/>
    </xf>
    <xf numFmtId="1" fontId="12" fillId="0" borderId="1" xfId="0" applyNumberFormat="1" applyFont="1" applyFill="1" applyBorder="1" applyAlignment="1">
      <alignment horizontal="left" vertical="top" wrapText="1"/>
    </xf>
    <xf numFmtId="165" fontId="12" fillId="0" borderId="1" xfId="0" applyNumberFormat="1" applyFont="1" applyFill="1" applyBorder="1" applyAlignment="1">
      <alignment horizontal="center" vertical="top"/>
    </xf>
    <xf numFmtId="164" fontId="12" fillId="0" borderId="1" xfId="0" applyNumberFormat="1" applyFont="1" applyFill="1" applyBorder="1" applyAlignment="1">
      <alignment horizontal="center" vertical="top"/>
    </xf>
    <xf numFmtId="2" fontId="12" fillId="0" borderId="1" xfId="0" applyNumberFormat="1" applyFont="1" applyFill="1" applyBorder="1" applyAlignment="1">
      <alignment horizontal="center" vertical="top"/>
    </xf>
    <xf numFmtId="166" fontId="12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/>
    </xf>
    <xf numFmtId="164" fontId="7" fillId="7" borderId="1" xfId="0" applyNumberFormat="1" applyFont="1" applyFill="1" applyBorder="1" applyAlignment="1">
      <alignment vertical="top"/>
    </xf>
    <xf numFmtId="2" fontId="7" fillId="7" borderId="1" xfId="0" applyNumberFormat="1" applyFont="1" applyFill="1" applyBorder="1" applyAlignment="1">
      <alignment vertical="top"/>
    </xf>
    <xf numFmtId="166" fontId="7" fillId="7" borderId="1" xfId="0" applyNumberFormat="1" applyFont="1" applyFill="1" applyBorder="1" applyAlignment="1">
      <alignment vertical="top"/>
    </xf>
    <xf numFmtId="1" fontId="7" fillId="7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14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166" fontId="8" fillId="0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166" fontId="8" fillId="0" borderId="1" xfId="0" applyNumberFormat="1" applyFont="1" applyFill="1" applyBorder="1" applyAlignment="1">
      <alignment vertical="top"/>
    </xf>
    <xf numFmtId="14" fontId="7" fillId="0" borderId="1" xfId="0" applyNumberFormat="1" applyFont="1" applyBorder="1" applyAlignment="1">
      <alignment horizontal="center" vertical="top"/>
    </xf>
    <xf numFmtId="166" fontId="7" fillId="0" borderId="1" xfId="0" applyNumberFormat="1" applyFont="1" applyBorder="1" applyAlignment="1">
      <alignment vertical="top"/>
    </xf>
    <xf numFmtId="1" fontId="7" fillId="0" borderId="1" xfId="0" applyNumberFormat="1" applyFont="1" applyBorder="1" applyAlignment="1">
      <alignment horizontal="left" vertical="top" wrapText="1"/>
    </xf>
    <xf numFmtId="2" fontId="14" fillId="2" borderId="0" xfId="0" applyNumberFormat="1" applyFont="1" applyFill="1" applyBorder="1" applyAlignment="1">
      <alignment horizontal="right" vertical="center" wrapText="1"/>
    </xf>
    <xf numFmtId="164" fontId="14" fillId="2" borderId="0" xfId="0" applyNumberFormat="1" applyFont="1" applyFill="1" applyBorder="1" applyAlignment="1">
      <alignment horizontal="right" vertical="center" wrapText="1"/>
    </xf>
    <xf numFmtId="0" fontId="15" fillId="8" borderId="0" xfId="0" applyFont="1" applyFill="1" applyBorder="1" applyAlignment="1"/>
    <xf numFmtId="0" fontId="15" fillId="8" borderId="15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  <xf numFmtId="164" fontId="1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/>
    <xf numFmtId="0" fontId="12" fillId="0" borderId="7" xfId="0" applyFont="1" applyFill="1" applyBorder="1" applyAlignment="1">
      <alignment horizontal="right" vertical="center" wrapText="1"/>
    </xf>
    <xf numFmtId="0" fontId="0" fillId="0" borderId="0" xfId="0"/>
    <xf numFmtId="167" fontId="5" fillId="0" borderId="0" xfId="0" applyNumberFormat="1" applyFont="1" applyFill="1" applyBorder="1" applyAlignment="1">
      <alignment horizontal="right"/>
    </xf>
    <xf numFmtId="49" fontId="11" fillId="5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/>
    </xf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/>
    <xf numFmtId="0" fontId="1" fillId="12" borderId="12" xfId="1" applyFill="1" applyBorder="1" applyAlignment="1">
      <alignment horizontal="center"/>
    </xf>
    <xf numFmtId="0" fontId="1" fillId="12" borderId="13" xfId="1" applyFill="1" applyBorder="1" applyAlignment="1">
      <alignment horizontal="center"/>
    </xf>
    <xf numFmtId="0" fontId="1" fillId="12" borderId="14" xfId="1" applyFill="1" applyBorder="1" applyAlignment="1">
      <alignment horizontal="center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textRotation="90"/>
    </xf>
    <xf numFmtId="0" fontId="11" fillId="6" borderId="3" xfId="0" applyFont="1" applyFill="1" applyBorder="1" applyAlignment="1">
      <alignment horizontal="center" vertical="center" textRotation="90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169" fontId="12" fillId="6" borderId="1" xfId="0" applyNumberFormat="1" applyFont="1" applyFill="1" applyBorder="1" applyAlignment="1">
      <alignment horizontal="center"/>
    </xf>
    <xf numFmtId="168" fontId="12" fillId="6" borderId="1" xfId="0" applyNumberFormat="1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9" fillId="7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textRotation="90"/>
    </xf>
    <xf numFmtId="165" fontId="12" fillId="2" borderId="1" xfId="0" applyNumberFormat="1" applyFont="1" applyFill="1" applyBorder="1" applyAlignment="1">
      <alignment horizontal="center" vertical="top"/>
    </xf>
    <xf numFmtId="169" fontId="0" fillId="0" borderId="0" xfId="0" applyNumberFormat="1" applyAlignment="1">
      <alignment vertical="top"/>
    </xf>
    <xf numFmtId="169" fontId="7" fillId="0" borderId="0" xfId="0" applyNumberFormat="1" applyFont="1" applyFill="1" applyAlignment="1">
      <alignment vertical="top"/>
    </xf>
    <xf numFmtId="169" fontId="0" fillId="0" borderId="0" xfId="0" applyNumberFormat="1" applyFont="1" applyAlignment="1">
      <alignment vertical="top"/>
    </xf>
    <xf numFmtId="169" fontId="12" fillId="2" borderId="1" xfId="0" applyNumberFormat="1" applyFont="1" applyFill="1" applyBorder="1" applyAlignment="1">
      <alignment horizontal="center" vertical="top"/>
    </xf>
    <xf numFmtId="169" fontId="12" fillId="0" borderId="1" xfId="0" applyNumberFormat="1" applyFont="1" applyFill="1" applyBorder="1" applyAlignment="1">
      <alignment horizontal="right" vertical="top"/>
    </xf>
    <xf numFmtId="169" fontId="12" fillId="0" borderId="1" xfId="0" applyNumberFormat="1" applyFont="1" applyFill="1" applyBorder="1" applyAlignment="1">
      <alignment horizontal="center" vertical="top"/>
    </xf>
    <xf numFmtId="169" fontId="9" fillId="7" borderId="1" xfId="0" applyNumberFormat="1" applyFont="1" applyFill="1" applyBorder="1" applyAlignment="1">
      <alignment vertical="top"/>
    </xf>
    <xf numFmtId="169" fontId="26" fillId="0" borderId="1" xfId="0" applyNumberFormat="1" applyFont="1" applyFill="1" applyBorder="1" applyAlignment="1">
      <alignment horizontal="right" vertical="top"/>
    </xf>
    <xf numFmtId="168" fontId="0" fillId="0" borderId="0" xfId="0" applyNumberFormat="1" applyAlignment="1">
      <alignment vertical="top"/>
    </xf>
    <xf numFmtId="168" fontId="7" fillId="0" borderId="0" xfId="0" applyNumberFormat="1" applyFont="1" applyFill="1" applyAlignment="1">
      <alignment vertical="top"/>
    </xf>
    <xf numFmtId="168" fontId="0" fillId="0" borderId="0" xfId="0" applyNumberFormat="1" applyFont="1" applyAlignment="1">
      <alignment vertical="top"/>
    </xf>
    <xf numFmtId="168" fontId="12" fillId="2" borderId="1" xfId="0" applyNumberFormat="1" applyFont="1" applyFill="1" applyBorder="1" applyAlignment="1">
      <alignment horizontal="center" vertical="top"/>
    </xf>
    <xf numFmtId="168" fontId="12" fillId="0" borderId="1" xfId="0" applyNumberFormat="1" applyFont="1" applyFill="1" applyBorder="1" applyAlignment="1">
      <alignment horizontal="right" vertical="top"/>
    </xf>
    <xf numFmtId="168" fontId="12" fillId="0" borderId="1" xfId="0" applyNumberFormat="1" applyFont="1" applyFill="1" applyBorder="1" applyAlignment="1">
      <alignment horizontal="center" vertical="top"/>
    </xf>
    <xf numFmtId="168" fontId="9" fillId="7" borderId="1" xfId="0" applyNumberFormat="1" applyFont="1" applyFill="1" applyBorder="1" applyAlignment="1">
      <alignment vertical="top"/>
    </xf>
    <xf numFmtId="168" fontId="1" fillId="0" borderId="0" xfId="0" applyNumberFormat="1" applyFont="1" applyAlignment="1">
      <alignment vertical="top"/>
    </xf>
    <xf numFmtId="168" fontId="7" fillId="7" borderId="1" xfId="0" applyNumberFormat="1" applyFont="1" applyFill="1" applyBorder="1" applyAlignment="1">
      <alignment vertical="top"/>
    </xf>
    <xf numFmtId="168" fontId="8" fillId="0" borderId="1" xfId="0" applyNumberFormat="1" applyFont="1" applyFill="1" applyBorder="1" applyAlignment="1">
      <alignment horizontal="right" vertical="top"/>
    </xf>
    <xf numFmtId="168" fontId="7" fillId="0" borderId="1" xfId="0" applyNumberFormat="1" applyFont="1" applyBorder="1" applyAlignment="1">
      <alignment vertical="top"/>
    </xf>
    <xf numFmtId="169" fontId="16" fillId="10" borderId="1" xfId="0" applyNumberFormat="1" applyFont="1" applyFill="1" applyBorder="1" applyAlignment="1">
      <alignment horizontal="right"/>
    </xf>
    <xf numFmtId="169" fontId="12" fillId="6" borderId="1" xfId="0" applyNumberFormat="1" applyFont="1" applyFill="1" applyBorder="1" applyAlignment="1">
      <alignment horizontal="center" wrapText="1"/>
    </xf>
    <xf numFmtId="169" fontId="12" fillId="0" borderId="1" xfId="0" applyNumberFormat="1" applyFont="1" applyFill="1" applyBorder="1" applyAlignment="1">
      <alignment horizontal="center" wrapText="1"/>
    </xf>
    <xf numFmtId="168" fontId="16" fillId="10" borderId="1" xfId="0" applyNumberFormat="1" applyFont="1" applyFill="1" applyBorder="1" applyAlignment="1">
      <alignment horizontal="right"/>
    </xf>
  </cellXfs>
  <cellStyles count="4">
    <cellStyle name="Обычный" xfId="0" builtinId="0"/>
    <cellStyle name="УровеньСтрок_1" xfId="1" builtinId="1" iLevel="0"/>
    <cellStyle name="УровеньСтрок_2" xfId="2" builtinId="1" iLevel="1"/>
    <cellStyle name="УровеньСтрок_3" xfId="3" builtinId="1" iLevel="2"/>
  </cellStyles>
  <dxfs count="0"/>
  <tableStyles count="0" defaultTableStyle="TableStyleMedium9" defaultPivotStyle="PivotStyleLight16"/>
  <colors>
    <mruColors>
      <color rgb="FFCCFF99"/>
      <color rgb="FFFFCC66"/>
      <color rgb="FFCCCCFF"/>
      <color rgb="FFFFFF66"/>
      <color rgb="FFFEDAD6"/>
      <color rgb="FFD79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applyStyles="1" summaryBelow="0" summaryRight="0"/>
    <pageSetUpPr fitToPage="1"/>
  </sheetPr>
  <dimension ref="A1:AG718"/>
  <sheetViews>
    <sheetView tabSelected="1" zoomScale="70" zoomScaleNormal="70" workbookViewId="0">
      <pane ySplit="17" topLeftCell="A18" activePane="bottomLeft" state="frozen"/>
      <selection pane="bottomLeft" activeCell="E123" sqref="E123"/>
    </sheetView>
  </sheetViews>
  <sheetFormatPr defaultRowHeight="15" outlineLevelRow="3" x14ac:dyDescent="0.25"/>
  <cols>
    <col min="1" max="1" width="2.28515625" customWidth="1"/>
    <col min="2" max="2" width="5.42578125" customWidth="1"/>
    <col min="3" max="3" width="5.85546875" style="4" customWidth="1"/>
    <col min="4" max="4" width="6.140625" style="4" customWidth="1"/>
    <col min="5" max="5" width="7.140625" style="4" customWidth="1"/>
    <col min="6" max="6" width="10.85546875" customWidth="1"/>
    <col min="7" max="7" width="12.28515625" customWidth="1"/>
    <col min="8" max="8" width="11.5703125" style="5" customWidth="1"/>
    <col min="9" max="9" width="9.28515625" style="135" customWidth="1"/>
    <col min="10" max="10" width="5" style="113" customWidth="1"/>
    <col min="11" max="11" width="10.5703125" style="113" customWidth="1"/>
    <col min="12" max="12" width="9.7109375" style="5" customWidth="1"/>
    <col min="13" max="13" width="10.7109375" customWidth="1"/>
    <col min="14" max="14" width="7.140625" customWidth="1"/>
    <col min="15" max="15" width="6" customWidth="1"/>
    <col min="16" max="16" width="6.7109375" customWidth="1"/>
    <col min="17" max="17" width="10.140625" style="6" customWidth="1"/>
    <col min="18" max="18" width="10.28515625" style="6" customWidth="1"/>
    <col min="19" max="19" width="9.5703125" style="6" customWidth="1"/>
    <col min="20" max="20" width="10.28515625" style="14" customWidth="1"/>
    <col min="21" max="21" width="10.28515625" style="15" customWidth="1"/>
    <col min="22" max="22" width="9.140625" style="15"/>
    <col min="23" max="23" width="4.140625" customWidth="1"/>
    <col min="24" max="24" width="5.28515625" style="7" customWidth="1"/>
    <col min="25" max="25" width="5.42578125" style="7" customWidth="1"/>
    <col min="26" max="26" width="7" style="7" customWidth="1"/>
    <col min="27" max="27" width="8.42578125" customWidth="1"/>
    <col min="28" max="28" width="8.85546875" customWidth="1"/>
    <col min="30" max="30" width="9.140625" style="7"/>
    <col min="31" max="31" width="9.140625" style="147"/>
    <col min="32" max="32" width="9.140625" style="7"/>
  </cols>
  <sheetData>
    <row r="1" spans="2:33" ht="4.5" customHeight="1" thickBot="1" x14ac:dyDescent="0.3">
      <c r="B1" s="11"/>
      <c r="C1" s="11"/>
      <c r="D1" s="11"/>
      <c r="E1" s="11"/>
      <c r="F1" s="11"/>
      <c r="G1" s="11"/>
      <c r="H1" s="11"/>
      <c r="I1" s="122"/>
      <c r="J1" s="100"/>
      <c r="K1" s="100"/>
      <c r="L1" s="11"/>
      <c r="M1" s="11"/>
      <c r="N1" s="11"/>
      <c r="O1" s="11"/>
      <c r="P1" s="11"/>
      <c r="Q1" s="11"/>
      <c r="R1" s="11"/>
      <c r="S1" s="11"/>
      <c r="T1" s="13"/>
      <c r="U1" s="13"/>
      <c r="V1" s="13"/>
      <c r="W1" s="11"/>
      <c r="X1" s="11"/>
      <c r="Y1" s="11"/>
      <c r="Z1" s="11"/>
      <c r="AA1" s="11"/>
      <c r="AB1" s="11"/>
      <c r="AC1" s="11"/>
      <c r="AD1" s="11"/>
      <c r="AE1" s="145"/>
      <c r="AF1" s="11"/>
    </row>
    <row r="2" spans="2:33" s="12" customFormat="1" ht="14.25" customHeight="1" x14ac:dyDescent="0.25">
      <c r="B2" s="76" t="s">
        <v>86</v>
      </c>
      <c r="C2" s="77"/>
      <c r="D2" s="137"/>
      <c r="E2" s="48" t="s">
        <v>138</v>
      </c>
      <c r="F2" s="49"/>
      <c r="G2" s="48"/>
      <c r="H2" s="50"/>
      <c r="I2" s="123"/>
      <c r="J2" s="101"/>
      <c r="K2" s="101"/>
      <c r="L2" s="54" t="str">
        <f>G7</f>
        <v>м куб</v>
      </c>
      <c r="M2" s="54" t="str">
        <f>G8</f>
        <v>дол США</v>
      </c>
      <c r="N2" s="16"/>
      <c r="O2" s="17"/>
      <c r="P2" s="17"/>
      <c r="Q2" s="54" t="s">
        <v>49</v>
      </c>
      <c r="R2" s="54" t="s">
        <v>50</v>
      </c>
      <c r="S2" s="10"/>
      <c r="T2" s="1" t="s">
        <v>111</v>
      </c>
      <c r="U2" s="1"/>
      <c r="V2" s="1"/>
      <c r="W2" s="316" t="s">
        <v>112</v>
      </c>
      <c r="X2" s="316"/>
      <c r="Y2" s="316"/>
      <c r="Z2" s="316"/>
      <c r="AA2" s="316"/>
      <c r="AB2" s="316"/>
      <c r="AC2" s="8"/>
      <c r="AD2" s="8"/>
      <c r="AE2" s="8"/>
      <c r="AF2" s="9"/>
      <c r="AG2" s="9"/>
    </row>
    <row r="3" spans="2:33" s="12" customFormat="1" ht="15" customHeight="1" x14ac:dyDescent="0.25">
      <c r="B3" s="78" t="s">
        <v>84</v>
      </c>
      <c r="C3" s="120"/>
      <c r="D3" s="45" t="s">
        <v>34</v>
      </c>
      <c r="E3" s="46" t="s">
        <v>139</v>
      </c>
      <c r="F3" s="121" t="s">
        <v>47</v>
      </c>
      <c r="G3" s="142">
        <v>43590</v>
      </c>
      <c r="H3" s="119" t="s">
        <v>48</v>
      </c>
      <c r="I3" s="124"/>
      <c r="J3" s="327" t="s">
        <v>95</v>
      </c>
      <c r="K3" s="328"/>
      <c r="M3" s="15">
        <f>K17</f>
        <v>90545</v>
      </c>
      <c r="N3" s="16"/>
      <c r="S3" s="10"/>
      <c r="T3" s="168" t="s">
        <v>3</v>
      </c>
      <c r="U3" s="168" t="s">
        <v>4</v>
      </c>
      <c r="V3" s="168" t="s">
        <v>5</v>
      </c>
      <c r="W3" s="325" t="s">
        <v>3</v>
      </c>
      <c r="X3" s="325"/>
      <c r="Y3" s="325" t="s">
        <v>4</v>
      </c>
      <c r="Z3" s="325"/>
      <c r="AA3" s="325" t="s">
        <v>5</v>
      </c>
      <c r="AB3" s="325"/>
      <c r="AC3" s="8"/>
      <c r="AD3" s="8"/>
      <c r="AE3" s="8"/>
      <c r="AF3" s="9"/>
      <c r="AG3" s="9"/>
    </row>
    <row r="4" spans="2:33" s="12" customFormat="1" ht="15" customHeight="1" x14ac:dyDescent="0.25">
      <c r="B4" s="79" t="s">
        <v>31</v>
      </c>
      <c r="C4" s="120"/>
      <c r="D4" s="138"/>
      <c r="E4" s="47" t="s">
        <v>87</v>
      </c>
      <c r="F4" s="47" t="s">
        <v>104</v>
      </c>
      <c r="G4" s="139"/>
      <c r="H4" s="118"/>
      <c r="I4" s="124"/>
      <c r="J4" s="327" t="s">
        <v>44</v>
      </c>
      <c r="K4" s="328"/>
      <c r="L4" s="62">
        <f>G17</f>
        <v>1558.4629999999997</v>
      </c>
      <c r="M4" s="63">
        <f>H17</f>
        <v>90544.960000000006</v>
      </c>
      <c r="N4" s="16"/>
      <c r="O4" s="324" t="s">
        <v>44</v>
      </c>
      <c r="P4" s="324"/>
      <c r="Q4" s="88">
        <f>L4</f>
        <v>1558.4629999999997</v>
      </c>
      <c r="R4" s="15">
        <f>M4</f>
        <v>90544.960000000006</v>
      </c>
      <c r="T4" s="169">
        <f>V17+Y17+AB17</f>
        <v>453.33099999999996</v>
      </c>
      <c r="U4" s="169">
        <f>W17+Z17+AC17</f>
        <v>417.73200000000008</v>
      </c>
      <c r="V4" s="169">
        <f>X17+AA17+AD17</f>
        <v>687.4</v>
      </c>
      <c r="W4" s="326">
        <f>S17</f>
        <v>20853.219999999998</v>
      </c>
      <c r="X4" s="326"/>
      <c r="Y4" s="326">
        <f>T17</f>
        <v>23649.71</v>
      </c>
      <c r="Z4" s="326"/>
      <c r="AA4" s="326">
        <f>U17</f>
        <v>46042.029999999992</v>
      </c>
      <c r="AB4" s="326"/>
      <c r="AC4" s="8"/>
      <c r="AD4" s="8"/>
      <c r="AE4" s="8"/>
      <c r="AF4" s="9"/>
      <c r="AG4" s="9"/>
    </row>
    <row r="5" spans="2:33" s="12" customFormat="1" ht="15" customHeight="1" x14ac:dyDescent="0.25">
      <c r="B5" s="79" t="s">
        <v>102</v>
      </c>
      <c r="C5" s="120"/>
      <c r="D5" s="138"/>
      <c r="E5" s="47" t="s">
        <v>103</v>
      </c>
      <c r="F5" s="17"/>
      <c r="G5" s="139"/>
      <c r="H5" s="118"/>
      <c r="I5" s="124"/>
      <c r="J5" s="327" t="s">
        <v>96</v>
      </c>
      <c r="K5" s="328"/>
      <c r="L5" s="16"/>
      <c r="M5" s="312">
        <f>M3-M4</f>
        <v>3.9999999993597157E-2</v>
      </c>
      <c r="N5" s="16"/>
      <c r="O5" s="347" t="s">
        <v>100</v>
      </c>
      <c r="P5" s="347"/>
      <c r="Q5" s="83">
        <f>'сертиф походж'!P9</f>
        <v>123.291</v>
      </c>
      <c r="R5" s="84">
        <f>'сертиф походж'!Q9</f>
        <v>5932.3099999999995</v>
      </c>
      <c r="S5" s="10"/>
      <c r="T5" s="169">
        <f>'сертиф походж'!R9</f>
        <v>106.70399999999999</v>
      </c>
      <c r="U5" s="169">
        <f>'сертиф походж'!S9</f>
        <v>12.057</v>
      </c>
      <c r="V5" s="169">
        <f>'сертиф походж'!T9</f>
        <v>4.53</v>
      </c>
      <c r="W5" s="326">
        <f>'сертиф походж'!U9</f>
        <v>4908.38</v>
      </c>
      <c r="X5" s="326"/>
      <c r="Y5" s="326">
        <f>'сертиф походж'!V9</f>
        <v>711.36</v>
      </c>
      <c r="Z5" s="326"/>
      <c r="AA5" s="326">
        <f>'сертиф походж'!W9</f>
        <v>312.57</v>
      </c>
      <c r="AB5" s="326"/>
      <c r="AC5" s="8"/>
      <c r="AD5" s="8"/>
      <c r="AE5" s="8"/>
      <c r="AF5" s="9"/>
      <c r="AG5" s="9"/>
    </row>
    <row r="6" spans="2:33" s="12" customFormat="1" ht="15" customHeight="1" x14ac:dyDescent="0.25">
      <c r="B6" s="78"/>
      <c r="C6" s="120"/>
      <c r="D6" s="138"/>
      <c r="E6" s="47" t="s">
        <v>62</v>
      </c>
      <c r="F6" s="17"/>
      <c r="G6" s="139"/>
      <c r="H6" s="334" t="s">
        <v>94</v>
      </c>
      <c r="I6" s="335"/>
      <c r="J6" s="102"/>
      <c r="K6" s="114"/>
      <c r="L6" s="16"/>
      <c r="M6" s="16"/>
      <c r="N6" s="16"/>
      <c r="O6" s="346" t="s">
        <v>101</v>
      </c>
      <c r="P6" s="346"/>
      <c r="Q6" s="90">
        <f>Q4-Q5</f>
        <v>1435.1719999999998</v>
      </c>
      <c r="R6" s="91">
        <f>R4-R5</f>
        <v>84612.650000000009</v>
      </c>
      <c r="S6" s="10"/>
      <c r="T6" s="170">
        <f>T4-T5</f>
        <v>346.62699999999995</v>
      </c>
      <c r="U6" s="170">
        <f>U4-U5</f>
        <v>405.67500000000007</v>
      </c>
      <c r="V6" s="170">
        <f>V4-V5</f>
        <v>682.87</v>
      </c>
      <c r="W6" s="340">
        <f>W4-W5</f>
        <v>15944.839999999997</v>
      </c>
      <c r="X6" s="340"/>
      <c r="Y6" s="340">
        <f t="shared" ref="Y6" si="0">Y4-Y5</f>
        <v>22938.35</v>
      </c>
      <c r="Z6" s="340"/>
      <c r="AA6" s="340">
        <f t="shared" ref="AA6" si="1">AA4-AA5</f>
        <v>45729.459999999992</v>
      </c>
      <c r="AB6" s="340"/>
      <c r="AC6" s="8"/>
      <c r="AD6" s="8"/>
      <c r="AE6" s="8"/>
      <c r="AF6" s="9"/>
      <c r="AG6" s="9"/>
    </row>
    <row r="7" spans="2:33" s="12" customFormat="1" ht="15" customHeight="1" x14ac:dyDescent="0.25">
      <c r="B7" s="78" t="s">
        <v>92</v>
      </c>
      <c r="C7" s="120"/>
      <c r="D7" s="138"/>
      <c r="E7" s="331">
        <v>2000</v>
      </c>
      <c r="F7" s="331"/>
      <c r="G7" s="82" t="s">
        <v>49</v>
      </c>
      <c r="H7" s="313">
        <f>E7-L4</f>
        <v>441.53700000000026</v>
      </c>
      <c r="I7" s="125" t="s">
        <v>49</v>
      </c>
      <c r="J7" s="327" t="s">
        <v>45</v>
      </c>
      <c r="K7" s="328"/>
      <c r="L7" s="62">
        <f>ВМД!F9</f>
        <v>658.61</v>
      </c>
      <c r="M7" s="63">
        <f>ВМД!G9</f>
        <v>37238.050999999999</v>
      </c>
      <c r="N7" s="16"/>
      <c r="O7" s="346"/>
      <c r="P7" s="346"/>
      <c r="Q7" s="8"/>
      <c r="R7" s="9"/>
      <c r="S7" s="10"/>
      <c r="T7" s="9"/>
      <c r="U7" s="9"/>
      <c r="V7" s="9"/>
      <c r="W7" s="8"/>
      <c r="X7" s="8"/>
      <c r="Y7" s="8"/>
      <c r="Z7" s="8"/>
      <c r="AA7" s="8"/>
      <c r="AB7" s="8"/>
      <c r="AC7" s="8"/>
      <c r="AD7" s="8"/>
      <c r="AE7" s="8"/>
      <c r="AF7" s="9"/>
      <c r="AG7" s="9"/>
    </row>
    <row r="8" spans="2:33" s="12" customFormat="1" ht="15" customHeight="1" x14ac:dyDescent="0.25">
      <c r="B8" s="78" t="s">
        <v>26</v>
      </c>
      <c r="C8" s="120"/>
      <c r="D8" s="138"/>
      <c r="E8" s="329">
        <v>120000</v>
      </c>
      <c r="F8" s="329"/>
      <c r="G8" s="82" t="s">
        <v>50</v>
      </c>
      <c r="H8" s="312">
        <f>E8-M4</f>
        <v>29455.039999999994</v>
      </c>
      <c r="I8" s="125" t="s">
        <v>50</v>
      </c>
      <c r="J8" s="327" t="s">
        <v>46</v>
      </c>
      <c r="K8" s="328"/>
      <c r="L8" s="62">
        <f>L4-L7</f>
        <v>899.85299999999972</v>
      </c>
      <c r="M8" s="63">
        <f>M4-M7</f>
        <v>53306.909000000007</v>
      </c>
      <c r="N8" s="16"/>
      <c r="O8" s="17"/>
      <c r="P8" s="17"/>
      <c r="Q8" s="8"/>
      <c r="R8" s="9"/>
      <c r="S8" s="10"/>
      <c r="T8" s="9"/>
      <c r="U8" s="9"/>
      <c r="V8" s="9"/>
      <c r="W8" s="8"/>
      <c r="X8" s="8"/>
      <c r="Y8" s="8"/>
      <c r="Z8" s="8"/>
      <c r="AA8" s="8"/>
      <c r="AB8" s="8"/>
      <c r="AC8" s="8"/>
      <c r="AD8" s="8"/>
      <c r="AE8" s="8"/>
      <c r="AF8" s="9"/>
      <c r="AG8" s="9"/>
    </row>
    <row r="9" spans="2:33" s="12" customFormat="1" ht="15" customHeight="1" x14ac:dyDescent="0.25">
      <c r="B9" s="78" t="s">
        <v>89</v>
      </c>
      <c r="C9" s="121"/>
      <c r="D9" s="140"/>
      <c r="E9" s="47" t="s">
        <v>88</v>
      </c>
      <c r="F9" s="17"/>
      <c r="G9" s="139"/>
      <c r="H9" s="118"/>
      <c r="I9" s="124"/>
      <c r="J9" s="103"/>
      <c r="K9" s="103"/>
      <c r="N9" s="16"/>
      <c r="O9" s="17"/>
      <c r="P9" s="17"/>
      <c r="Q9" s="8"/>
      <c r="R9" s="9"/>
      <c r="S9" s="10"/>
      <c r="T9" s="9"/>
      <c r="U9" s="9"/>
      <c r="V9" s="9"/>
      <c r="W9" s="8"/>
      <c r="X9" s="8"/>
      <c r="Y9" s="8"/>
      <c r="Z9" s="8"/>
      <c r="AA9" s="8"/>
      <c r="AB9" s="8"/>
      <c r="AC9" s="8"/>
      <c r="AD9" s="8"/>
      <c r="AE9" s="8"/>
      <c r="AF9" s="9"/>
      <c r="AG9" s="9"/>
    </row>
    <row r="10" spans="2:33" s="12" customFormat="1" ht="15" customHeight="1" thickBot="1" x14ac:dyDescent="0.3">
      <c r="B10" s="80" t="s">
        <v>90</v>
      </c>
      <c r="C10" s="81"/>
      <c r="D10" s="51"/>
      <c r="E10" s="52" t="s">
        <v>91</v>
      </c>
      <c r="F10" s="51"/>
      <c r="G10" s="141"/>
      <c r="H10" s="53"/>
      <c r="I10" s="126"/>
      <c r="J10" s="339"/>
      <c r="K10" s="328"/>
      <c r="L10" s="16"/>
      <c r="M10" s="16"/>
      <c r="N10" s="16"/>
      <c r="O10" s="17"/>
      <c r="P10" s="17"/>
      <c r="Q10" s="8"/>
      <c r="R10" s="9"/>
      <c r="S10" s="10"/>
      <c r="T10" s="9"/>
      <c r="U10" s="9"/>
      <c r="V10" s="9"/>
      <c r="W10" s="8"/>
      <c r="X10" s="8"/>
      <c r="Y10" s="8"/>
      <c r="Z10" s="8"/>
      <c r="AA10" s="8"/>
      <c r="AB10" s="8"/>
      <c r="AC10" s="8"/>
      <c r="AD10" s="8"/>
      <c r="AE10" s="8"/>
      <c r="AF10" s="9"/>
      <c r="AG10" s="9"/>
    </row>
    <row r="11" spans="2:33" s="11" customFormat="1" ht="21.75" customHeight="1" x14ac:dyDescent="0.25">
      <c r="B11" s="164" t="s">
        <v>85</v>
      </c>
      <c r="C11" s="22"/>
      <c r="D11" s="22"/>
      <c r="E11" s="22"/>
      <c r="F11" s="22"/>
      <c r="G11" s="167" t="str">
        <f>E2</f>
        <v xml:space="preserve"> WOOD  SUPPLIERS  LLP </v>
      </c>
      <c r="H11" s="22"/>
      <c r="I11" s="314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</row>
    <row r="12" spans="2:33" s="11" customFormat="1" ht="21.75" customHeight="1" x14ac:dyDescent="0.25">
      <c r="B12" s="165" t="s">
        <v>98</v>
      </c>
      <c r="C12" s="22"/>
      <c r="D12" s="22"/>
      <c r="E12" s="166" t="str">
        <f>E3</f>
        <v>2-2019</v>
      </c>
      <c r="F12" s="22"/>
      <c r="G12" s="22"/>
      <c r="H12" s="22"/>
      <c r="I12" s="315"/>
      <c r="J12" s="143"/>
      <c r="K12" s="143"/>
      <c r="L12" s="143"/>
      <c r="M12" s="143"/>
      <c r="N12" s="144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220"/>
    </row>
    <row r="13" spans="2:33" s="11" customFormat="1" ht="14.25" customHeight="1" x14ac:dyDescent="0.25">
      <c r="B13" s="344" t="s">
        <v>83</v>
      </c>
      <c r="C13" s="336" t="s">
        <v>6</v>
      </c>
      <c r="D13" s="336"/>
      <c r="E13" s="336"/>
      <c r="F13" s="337" t="s">
        <v>9</v>
      </c>
      <c r="G13" s="338" t="s">
        <v>1</v>
      </c>
      <c r="H13" s="338" t="s">
        <v>17</v>
      </c>
      <c r="I13" s="330" t="s">
        <v>55</v>
      </c>
      <c r="J13" s="332" t="s">
        <v>22</v>
      </c>
      <c r="K13" s="333"/>
      <c r="L13" s="317" t="s">
        <v>10</v>
      </c>
      <c r="M13" s="318" t="s">
        <v>11</v>
      </c>
      <c r="N13" s="317" t="s">
        <v>12</v>
      </c>
      <c r="O13" s="320" t="s">
        <v>13</v>
      </c>
      <c r="P13" s="320"/>
      <c r="Q13" s="320"/>
      <c r="R13" s="320"/>
      <c r="S13" s="321" t="s">
        <v>18</v>
      </c>
      <c r="T13" s="321"/>
      <c r="U13" s="321"/>
      <c r="V13" s="322" t="s">
        <v>19</v>
      </c>
      <c r="W13" s="322"/>
      <c r="X13" s="322"/>
      <c r="Y13" s="323" t="s">
        <v>20</v>
      </c>
      <c r="Z13" s="323"/>
      <c r="AA13" s="323"/>
      <c r="AB13" s="322" t="s">
        <v>21</v>
      </c>
      <c r="AC13" s="322"/>
      <c r="AD13" s="322"/>
    </row>
    <row r="14" spans="2:33" s="11" customFormat="1" ht="32.25" customHeight="1" x14ac:dyDescent="0.25">
      <c r="B14" s="345"/>
      <c r="C14" s="26" t="s">
        <v>70</v>
      </c>
      <c r="D14" s="26" t="s">
        <v>7</v>
      </c>
      <c r="E14" s="26" t="s">
        <v>8</v>
      </c>
      <c r="F14" s="337"/>
      <c r="G14" s="338"/>
      <c r="H14" s="338"/>
      <c r="I14" s="330"/>
      <c r="J14" s="104" t="s">
        <v>7</v>
      </c>
      <c r="K14" s="250" t="s">
        <v>23</v>
      </c>
      <c r="L14" s="317"/>
      <c r="M14" s="319"/>
      <c r="N14" s="317"/>
      <c r="O14" s="27" t="s">
        <v>108</v>
      </c>
      <c r="P14" s="27" t="s">
        <v>109</v>
      </c>
      <c r="Q14" s="27" t="s">
        <v>15</v>
      </c>
      <c r="R14" s="89" t="s">
        <v>16</v>
      </c>
      <c r="S14" s="28" t="s">
        <v>3</v>
      </c>
      <c r="T14" s="28" t="s">
        <v>4</v>
      </c>
      <c r="U14" s="28" t="s">
        <v>5</v>
      </c>
      <c r="V14" s="29" t="s">
        <v>3</v>
      </c>
      <c r="W14" s="29" t="s">
        <v>4</v>
      </c>
      <c r="X14" s="29" t="s">
        <v>5</v>
      </c>
      <c r="Y14" s="30" t="s">
        <v>3</v>
      </c>
      <c r="Z14" s="30" t="s">
        <v>4</v>
      </c>
      <c r="AA14" s="30" t="s">
        <v>5</v>
      </c>
      <c r="AB14" s="29" t="s">
        <v>3</v>
      </c>
      <c r="AC14" s="29" t="s">
        <v>4</v>
      </c>
      <c r="AD14" s="146" t="s">
        <v>5</v>
      </c>
    </row>
    <row r="15" spans="2:33" s="11" customFormat="1" outlineLevel="1" x14ac:dyDescent="0.25">
      <c r="B15" s="56"/>
      <c r="C15" s="57"/>
      <c r="D15" s="57"/>
      <c r="E15" s="58">
        <v>2019</v>
      </c>
      <c r="F15" s="59"/>
      <c r="G15" s="60">
        <f>G19</f>
        <v>1346.6029999999998</v>
      </c>
      <c r="H15" s="61">
        <f>H19</f>
        <v>79217.58</v>
      </c>
      <c r="I15" s="127"/>
      <c r="J15" s="105"/>
      <c r="K15" s="233">
        <f>K19</f>
        <v>90545</v>
      </c>
      <c r="L15" s="60"/>
      <c r="M15" s="60"/>
      <c r="N15" s="60"/>
      <c r="O15" s="60"/>
      <c r="P15" s="60"/>
      <c r="Q15" s="60"/>
      <c r="R15" s="60"/>
      <c r="S15" s="61">
        <f t="shared" ref="S15:AD15" si="2">S19</f>
        <v>20853.219999999998</v>
      </c>
      <c r="T15" s="61">
        <f t="shared" si="2"/>
        <v>19301.39</v>
      </c>
      <c r="U15" s="61">
        <f t="shared" si="2"/>
        <v>39062.969999999994</v>
      </c>
      <c r="V15" s="230">
        <f t="shared" si="2"/>
        <v>0</v>
      </c>
      <c r="W15" s="230">
        <f t="shared" si="2"/>
        <v>0</v>
      </c>
      <c r="X15" s="230">
        <f t="shared" si="2"/>
        <v>0</v>
      </c>
      <c r="Y15" s="230">
        <f t="shared" si="2"/>
        <v>0</v>
      </c>
      <c r="Z15" s="60">
        <f t="shared" si="2"/>
        <v>1.23</v>
      </c>
      <c r="AA15" s="60">
        <f t="shared" si="2"/>
        <v>22.2</v>
      </c>
      <c r="AB15" s="60">
        <f t="shared" si="2"/>
        <v>453.33099999999996</v>
      </c>
      <c r="AC15" s="60">
        <f t="shared" si="2"/>
        <v>325.91200000000003</v>
      </c>
      <c r="AD15" s="60">
        <f t="shared" si="2"/>
        <v>543.92999999999995</v>
      </c>
    </row>
    <row r="16" spans="2:33" s="11" customFormat="1" outlineLevel="1" x14ac:dyDescent="0.25">
      <c r="B16" s="56"/>
      <c r="C16" s="57"/>
      <c r="D16" s="57"/>
      <c r="E16" s="58">
        <v>2020</v>
      </c>
      <c r="F16" s="59"/>
      <c r="G16" s="230">
        <f>G78</f>
        <v>211.85999999999999</v>
      </c>
      <c r="H16" s="233">
        <f t="shared" ref="H16:AD16" si="3">H78</f>
        <v>11327.38</v>
      </c>
      <c r="I16" s="233"/>
      <c r="J16" s="233"/>
      <c r="K16" s="233">
        <f t="shared" si="3"/>
        <v>0</v>
      </c>
      <c r="L16" s="60"/>
      <c r="M16" s="60"/>
      <c r="N16" s="60"/>
      <c r="O16" s="60"/>
      <c r="P16" s="60"/>
      <c r="Q16" s="60"/>
      <c r="R16" s="60"/>
      <c r="S16" s="233">
        <f t="shared" si="3"/>
        <v>0</v>
      </c>
      <c r="T16" s="233">
        <f t="shared" si="3"/>
        <v>4348.32</v>
      </c>
      <c r="U16" s="233">
        <f t="shared" si="3"/>
        <v>6979.0599999999995</v>
      </c>
      <c r="V16" s="230">
        <f t="shared" si="3"/>
        <v>0</v>
      </c>
      <c r="W16" s="230">
        <f t="shared" si="3"/>
        <v>0</v>
      </c>
      <c r="X16" s="230">
        <f t="shared" si="3"/>
        <v>0</v>
      </c>
      <c r="Y16" s="230">
        <f t="shared" si="3"/>
        <v>0</v>
      </c>
      <c r="Z16" s="230">
        <f t="shared" si="3"/>
        <v>0</v>
      </c>
      <c r="AA16" s="230">
        <f t="shared" si="3"/>
        <v>0</v>
      </c>
      <c r="AB16" s="230">
        <f t="shared" si="3"/>
        <v>0</v>
      </c>
      <c r="AC16" s="230">
        <f t="shared" si="3"/>
        <v>90.59</v>
      </c>
      <c r="AD16" s="230">
        <f t="shared" si="3"/>
        <v>121.27</v>
      </c>
    </row>
    <row r="17" spans="2:31" s="55" customFormat="1" ht="24.75" customHeight="1" collapsed="1" x14ac:dyDescent="0.25">
      <c r="B17" s="341" t="s">
        <v>93</v>
      </c>
      <c r="C17" s="342"/>
      <c r="D17" s="342"/>
      <c r="E17" s="343"/>
      <c r="F17" s="64"/>
      <c r="G17" s="65">
        <f>SUM(G15:G16)</f>
        <v>1558.4629999999997</v>
      </c>
      <c r="H17" s="66">
        <f t="shared" ref="H17:AD17" si="4">SUM(H15:H16)</f>
        <v>90544.960000000006</v>
      </c>
      <c r="I17" s="128"/>
      <c r="J17" s="106"/>
      <c r="K17" s="150">
        <f t="shared" si="4"/>
        <v>90545</v>
      </c>
      <c r="L17" s="66"/>
      <c r="M17" s="66"/>
      <c r="N17" s="66"/>
      <c r="O17" s="66"/>
      <c r="P17" s="66"/>
      <c r="Q17" s="66"/>
      <c r="R17" s="66"/>
      <c r="S17" s="150">
        <f t="shared" si="4"/>
        <v>20853.219999999998</v>
      </c>
      <c r="T17" s="150">
        <f t="shared" si="4"/>
        <v>23649.71</v>
      </c>
      <c r="U17" s="150">
        <f t="shared" si="4"/>
        <v>46042.029999999992</v>
      </c>
      <c r="V17" s="154">
        <f t="shared" si="4"/>
        <v>0</v>
      </c>
      <c r="W17" s="154">
        <f t="shared" si="4"/>
        <v>0</v>
      </c>
      <c r="X17" s="154">
        <f t="shared" si="4"/>
        <v>0</v>
      </c>
      <c r="Y17" s="154">
        <f t="shared" si="4"/>
        <v>0</v>
      </c>
      <c r="Z17" s="154">
        <f t="shared" si="4"/>
        <v>1.23</v>
      </c>
      <c r="AA17" s="154">
        <f t="shared" si="4"/>
        <v>22.2</v>
      </c>
      <c r="AB17" s="154">
        <f t="shared" si="4"/>
        <v>453.33099999999996</v>
      </c>
      <c r="AC17" s="154">
        <f t="shared" si="4"/>
        <v>416.50200000000007</v>
      </c>
      <c r="AD17" s="154">
        <f t="shared" si="4"/>
        <v>665.19999999999993</v>
      </c>
      <c r="AE17" s="221"/>
    </row>
    <row r="18" spans="2:31" s="18" customFormat="1" ht="14.25" customHeight="1" collapsed="1" x14ac:dyDescent="0.2">
      <c r="B18" s="31"/>
      <c r="C18" s="35"/>
      <c r="D18" s="31"/>
      <c r="E18" s="31"/>
      <c r="F18" s="31"/>
      <c r="G18" s="31"/>
      <c r="H18" s="31"/>
      <c r="I18" s="129"/>
      <c r="J18" s="107"/>
      <c r="K18" s="151"/>
      <c r="L18" s="31"/>
      <c r="M18" s="31"/>
      <c r="N18" s="31"/>
      <c r="O18" s="31"/>
      <c r="P18" s="31"/>
      <c r="Q18" s="31"/>
      <c r="R18" s="31"/>
      <c r="S18" s="151"/>
      <c r="T18" s="151"/>
      <c r="U18" s="151"/>
      <c r="V18" s="155"/>
      <c r="W18" s="155"/>
      <c r="X18" s="155"/>
      <c r="Y18" s="155"/>
      <c r="Z18" s="155"/>
      <c r="AA18" s="155"/>
      <c r="AB18" s="155"/>
      <c r="AC18" s="155"/>
      <c r="AD18" s="155"/>
      <c r="AE18" s="222"/>
    </row>
    <row r="19" spans="2:31" s="18" customFormat="1" ht="21.75" customHeight="1" x14ac:dyDescent="0.25">
      <c r="B19" s="212" t="s">
        <v>8</v>
      </c>
      <c r="C19" s="213"/>
      <c r="D19" s="212"/>
      <c r="E19" s="212">
        <f>E15</f>
        <v>2019</v>
      </c>
      <c r="F19" s="212"/>
      <c r="G19" s="214">
        <f>G21+G31+G44+G66</f>
        <v>1346.6029999999998</v>
      </c>
      <c r="H19" s="215">
        <f>H21+H31+H44+H66</f>
        <v>79217.58</v>
      </c>
      <c r="I19" s="213"/>
      <c r="J19" s="216"/>
      <c r="K19" s="217">
        <f>K21+K31+K44+K66</f>
        <v>90545</v>
      </c>
      <c r="L19" s="214"/>
      <c r="M19" s="214"/>
      <c r="N19" s="214"/>
      <c r="O19" s="214"/>
      <c r="P19" s="214"/>
      <c r="Q19" s="214"/>
      <c r="R19" s="214"/>
      <c r="S19" s="217">
        <f t="shared" ref="S19:AD19" si="5">S21+S31+S44+S66</f>
        <v>20853.219999999998</v>
      </c>
      <c r="T19" s="217">
        <f t="shared" si="5"/>
        <v>19301.39</v>
      </c>
      <c r="U19" s="217">
        <f t="shared" si="5"/>
        <v>39062.969999999994</v>
      </c>
      <c r="V19" s="218">
        <f t="shared" si="5"/>
        <v>0</v>
      </c>
      <c r="W19" s="218">
        <f t="shared" si="5"/>
        <v>0</v>
      </c>
      <c r="X19" s="218">
        <f t="shared" si="5"/>
        <v>0</v>
      </c>
      <c r="Y19" s="218">
        <f t="shared" si="5"/>
        <v>0</v>
      </c>
      <c r="Z19" s="218">
        <f t="shared" si="5"/>
        <v>1.23</v>
      </c>
      <c r="AA19" s="218">
        <f t="shared" si="5"/>
        <v>22.2</v>
      </c>
      <c r="AB19" s="218">
        <f t="shared" si="5"/>
        <v>453.33099999999996</v>
      </c>
      <c r="AC19" s="218">
        <f t="shared" si="5"/>
        <v>325.91200000000003</v>
      </c>
      <c r="AD19" s="218">
        <f t="shared" si="5"/>
        <v>543.92999999999995</v>
      </c>
    </row>
    <row r="20" spans="2:31" s="19" customFormat="1" ht="14.25" customHeight="1" collapsed="1" x14ac:dyDescent="0.25">
      <c r="B20" s="205">
        <v>1</v>
      </c>
      <c r="C20" s="3" t="s">
        <v>124</v>
      </c>
      <c r="D20" s="2"/>
      <c r="E20" s="205">
        <f>E15</f>
        <v>2019</v>
      </c>
      <c r="F20" s="205"/>
      <c r="G20" s="206">
        <f>G21+G31</f>
        <v>356.42599999999999</v>
      </c>
      <c r="H20" s="205">
        <f t="shared" ref="H20:AD20" si="6">H21+H31</f>
        <v>17461.8</v>
      </c>
      <c r="I20" s="207"/>
      <c r="J20" s="208"/>
      <c r="K20" s="210">
        <f t="shared" si="6"/>
        <v>18400</v>
      </c>
      <c r="L20" s="205"/>
      <c r="M20" s="205"/>
      <c r="N20" s="205"/>
      <c r="O20" s="205"/>
      <c r="P20" s="205"/>
      <c r="Q20" s="205"/>
      <c r="R20" s="205"/>
      <c r="S20" s="210">
        <f t="shared" si="6"/>
        <v>12783.169999999998</v>
      </c>
      <c r="T20" s="210">
        <f t="shared" si="6"/>
        <v>4366.0599999999995</v>
      </c>
      <c r="U20" s="210">
        <f t="shared" si="6"/>
        <v>312.57</v>
      </c>
      <c r="V20" s="211">
        <f t="shared" si="6"/>
        <v>0</v>
      </c>
      <c r="W20" s="211">
        <f t="shared" si="6"/>
        <v>0</v>
      </c>
      <c r="X20" s="211">
        <f t="shared" si="6"/>
        <v>0</v>
      </c>
      <c r="Y20" s="211">
        <f t="shared" si="6"/>
        <v>0</v>
      </c>
      <c r="Z20" s="211">
        <f t="shared" si="6"/>
        <v>0</v>
      </c>
      <c r="AA20" s="211">
        <f t="shared" si="6"/>
        <v>0</v>
      </c>
      <c r="AB20" s="211">
        <f t="shared" si="6"/>
        <v>277.89499999999998</v>
      </c>
      <c r="AC20" s="211">
        <f t="shared" si="6"/>
        <v>74.001000000000005</v>
      </c>
      <c r="AD20" s="211">
        <f t="shared" si="6"/>
        <v>4.5299999999999994</v>
      </c>
    </row>
    <row r="21" spans="2:31" s="20" customFormat="1" ht="14.25" hidden="1" customHeight="1" outlineLevel="1" x14ac:dyDescent="0.25">
      <c r="B21" s="171" t="s">
        <v>51</v>
      </c>
      <c r="C21" s="171"/>
      <c r="D21" s="171"/>
      <c r="E21" s="171">
        <f>E19</f>
        <v>2019</v>
      </c>
      <c r="F21" s="171"/>
      <c r="G21" s="172">
        <f>G22+G25+G28</f>
        <v>0</v>
      </c>
      <c r="H21" s="173">
        <f>H22+H25+H28</f>
        <v>0</v>
      </c>
      <c r="I21" s="174"/>
      <c r="J21" s="175"/>
      <c r="K21" s="176">
        <f>K22+K25+K28</f>
        <v>0</v>
      </c>
      <c r="L21" s="172"/>
      <c r="M21" s="172"/>
      <c r="N21" s="172"/>
      <c r="O21" s="172"/>
      <c r="P21" s="172"/>
      <c r="Q21" s="172"/>
      <c r="R21" s="172"/>
      <c r="S21" s="176">
        <f t="shared" ref="S21:AD21" si="7">S22+S25+S28</f>
        <v>0</v>
      </c>
      <c r="T21" s="176">
        <f t="shared" si="7"/>
        <v>0</v>
      </c>
      <c r="U21" s="176">
        <f t="shared" si="7"/>
        <v>0</v>
      </c>
      <c r="V21" s="177">
        <f t="shared" si="7"/>
        <v>0</v>
      </c>
      <c r="W21" s="177">
        <f t="shared" si="7"/>
        <v>0</v>
      </c>
      <c r="X21" s="177">
        <f t="shared" si="7"/>
        <v>0</v>
      </c>
      <c r="Y21" s="177">
        <f t="shared" si="7"/>
        <v>0</v>
      </c>
      <c r="Z21" s="177">
        <f t="shared" si="7"/>
        <v>0</v>
      </c>
      <c r="AA21" s="177">
        <f t="shared" si="7"/>
        <v>0</v>
      </c>
      <c r="AB21" s="177">
        <f t="shared" si="7"/>
        <v>0</v>
      </c>
      <c r="AC21" s="177">
        <f t="shared" si="7"/>
        <v>0</v>
      </c>
      <c r="AD21" s="177">
        <f t="shared" si="7"/>
        <v>0</v>
      </c>
    </row>
    <row r="22" spans="2:31" s="21" customFormat="1" ht="14.25" hidden="1" customHeight="1" outlineLevel="2" collapsed="1" x14ac:dyDescent="0.25">
      <c r="B22" s="178">
        <v>1</v>
      </c>
      <c r="C22" s="178" t="s">
        <v>71</v>
      </c>
      <c r="D22" s="178"/>
      <c r="E22" s="178">
        <f>E19</f>
        <v>2019</v>
      </c>
      <c r="F22" s="178"/>
      <c r="G22" s="179">
        <f>SUM(G23:G24)</f>
        <v>0</v>
      </c>
      <c r="H22" s="180">
        <f>SUM(H23:H24)</f>
        <v>0</v>
      </c>
      <c r="I22" s="181"/>
      <c r="J22" s="182"/>
      <c r="K22" s="183">
        <f>SUM(K23:K24)</f>
        <v>0</v>
      </c>
      <c r="L22" s="178"/>
      <c r="M22" s="178"/>
      <c r="N22" s="178"/>
      <c r="O22" s="178"/>
      <c r="P22" s="178"/>
      <c r="Q22" s="178"/>
      <c r="R22" s="178"/>
      <c r="S22" s="183">
        <f t="shared" ref="S22:AD22" si="8">SUM(S23:S24)</f>
        <v>0</v>
      </c>
      <c r="T22" s="183">
        <f t="shared" si="8"/>
        <v>0</v>
      </c>
      <c r="U22" s="183">
        <f t="shared" si="8"/>
        <v>0</v>
      </c>
      <c r="V22" s="184">
        <f t="shared" si="8"/>
        <v>0</v>
      </c>
      <c r="W22" s="184">
        <f t="shared" si="8"/>
        <v>0</v>
      </c>
      <c r="X22" s="184">
        <f t="shared" si="8"/>
        <v>0</v>
      </c>
      <c r="Y22" s="184">
        <f t="shared" si="8"/>
        <v>0</v>
      </c>
      <c r="Z22" s="184">
        <f t="shared" si="8"/>
        <v>0</v>
      </c>
      <c r="AA22" s="184">
        <f t="shared" si="8"/>
        <v>0</v>
      </c>
      <c r="AB22" s="184">
        <f t="shared" si="8"/>
        <v>0</v>
      </c>
      <c r="AC22" s="184">
        <f t="shared" si="8"/>
        <v>0</v>
      </c>
      <c r="AD22" s="184">
        <f t="shared" si="8"/>
        <v>0</v>
      </c>
    </row>
    <row r="23" spans="2:31" s="11" customFormat="1" hidden="1" outlineLevel="3" x14ac:dyDescent="0.25">
      <c r="B23" s="185"/>
      <c r="C23" s="186" t="s">
        <v>71</v>
      </c>
      <c r="D23" s="187"/>
      <c r="E23" s="187"/>
      <c r="F23" s="187"/>
      <c r="G23" s="191">
        <f>SUM(V23:AD23)</f>
        <v>0</v>
      </c>
      <c r="H23" s="190">
        <f>SUM(S23:U23)</f>
        <v>0</v>
      </c>
      <c r="I23" s="188"/>
      <c r="J23" s="189"/>
      <c r="K23" s="190"/>
      <c r="L23" s="187"/>
      <c r="M23" s="187"/>
      <c r="N23" s="187"/>
      <c r="O23" s="187"/>
      <c r="P23" s="187"/>
      <c r="Q23" s="187"/>
      <c r="R23" s="187"/>
      <c r="S23" s="190"/>
      <c r="T23" s="190"/>
      <c r="U23" s="190"/>
      <c r="V23" s="191"/>
      <c r="W23" s="191"/>
      <c r="X23" s="191"/>
      <c r="Y23" s="191"/>
      <c r="Z23" s="191"/>
      <c r="AA23" s="191"/>
      <c r="AB23" s="191"/>
      <c r="AC23" s="191"/>
      <c r="AD23" s="191"/>
    </row>
    <row r="24" spans="2:31" s="11" customFormat="1" hidden="1" outlineLevel="3" x14ac:dyDescent="0.25">
      <c r="B24" s="185"/>
      <c r="C24" s="186" t="s">
        <v>71</v>
      </c>
      <c r="D24" s="187"/>
      <c r="E24" s="187"/>
      <c r="F24" s="187"/>
      <c r="G24" s="191">
        <f>SUM(V24:AD24)</f>
        <v>0</v>
      </c>
      <c r="H24" s="190">
        <f>SUM(S24:U24)</f>
        <v>0</v>
      </c>
      <c r="I24" s="188"/>
      <c r="J24" s="189"/>
      <c r="K24" s="190"/>
      <c r="L24" s="187"/>
      <c r="M24" s="187"/>
      <c r="N24" s="187"/>
      <c r="O24" s="187"/>
      <c r="P24" s="187"/>
      <c r="Q24" s="187"/>
      <c r="R24" s="187"/>
      <c r="S24" s="190"/>
      <c r="T24" s="190"/>
      <c r="U24" s="190"/>
      <c r="V24" s="191"/>
      <c r="W24" s="191"/>
      <c r="X24" s="191"/>
      <c r="Y24" s="191"/>
      <c r="Z24" s="191"/>
      <c r="AA24" s="191"/>
      <c r="AB24" s="191"/>
      <c r="AC24" s="191"/>
      <c r="AD24" s="191"/>
    </row>
    <row r="25" spans="2:31" s="21" customFormat="1" hidden="1" outlineLevel="2" collapsed="1" x14ac:dyDescent="0.25">
      <c r="B25" s="178">
        <v>2</v>
      </c>
      <c r="C25" s="178" t="s">
        <v>72</v>
      </c>
      <c r="D25" s="178"/>
      <c r="E25" s="178">
        <f>E19</f>
        <v>2019</v>
      </c>
      <c r="F25" s="178"/>
      <c r="G25" s="179">
        <f>SUM(G26:G27)</f>
        <v>0</v>
      </c>
      <c r="H25" s="180">
        <f>SUM(H26:H27)</f>
        <v>0</v>
      </c>
      <c r="I25" s="181"/>
      <c r="J25" s="182"/>
      <c r="K25" s="183">
        <f>SUM(K26:K27)</f>
        <v>0</v>
      </c>
      <c r="L25" s="178"/>
      <c r="M25" s="178"/>
      <c r="N25" s="178"/>
      <c r="O25" s="178"/>
      <c r="P25" s="178"/>
      <c r="Q25" s="178"/>
      <c r="R25" s="178"/>
      <c r="S25" s="183">
        <f t="shared" ref="S25:AD25" si="9">SUM(S26:S27)</f>
        <v>0</v>
      </c>
      <c r="T25" s="183">
        <f t="shared" si="9"/>
        <v>0</v>
      </c>
      <c r="U25" s="183">
        <f t="shared" si="9"/>
        <v>0</v>
      </c>
      <c r="V25" s="184">
        <f t="shared" si="9"/>
        <v>0</v>
      </c>
      <c r="W25" s="184">
        <f t="shared" si="9"/>
        <v>0</v>
      </c>
      <c r="X25" s="184">
        <f t="shared" si="9"/>
        <v>0</v>
      </c>
      <c r="Y25" s="184">
        <f t="shared" si="9"/>
        <v>0</v>
      </c>
      <c r="Z25" s="184">
        <f t="shared" si="9"/>
        <v>0</v>
      </c>
      <c r="AA25" s="184">
        <f t="shared" si="9"/>
        <v>0</v>
      </c>
      <c r="AB25" s="184">
        <f t="shared" si="9"/>
        <v>0</v>
      </c>
      <c r="AC25" s="184">
        <f t="shared" si="9"/>
        <v>0</v>
      </c>
      <c r="AD25" s="184">
        <f t="shared" si="9"/>
        <v>0</v>
      </c>
    </row>
    <row r="26" spans="2:31" s="11" customFormat="1" hidden="1" outlineLevel="3" x14ac:dyDescent="0.25">
      <c r="B26" s="187"/>
      <c r="C26" s="186" t="s">
        <v>72</v>
      </c>
      <c r="D26" s="187"/>
      <c r="E26" s="187"/>
      <c r="F26" s="187"/>
      <c r="G26" s="191">
        <f>SUM(V26:AD26)</f>
        <v>0</v>
      </c>
      <c r="H26" s="190">
        <f>SUM(S26:U26)</f>
        <v>0</v>
      </c>
      <c r="I26" s="188"/>
      <c r="J26" s="189"/>
      <c r="K26" s="190"/>
      <c r="L26" s="187"/>
      <c r="M26" s="187"/>
      <c r="N26" s="187"/>
      <c r="O26" s="187"/>
      <c r="P26" s="187"/>
      <c r="Q26" s="187"/>
      <c r="R26" s="187"/>
      <c r="S26" s="190"/>
      <c r="T26" s="190"/>
      <c r="U26" s="190"/>
      <c r="V26" s="191"/>
      <c r="W26" s="191"/>
      <c r="X26" s="191"/>
      <c r="Y26" s="191"/>
      <c r="Z26" s="191"/>
      <c r="AA26" s="191"/>
      <c r="AB26" s="191"/>
      <c r="AC26" s="191"/>
      <c r="AD26" s="191"/>
    </row>
    <row r="27" spans="2:31" s="11" customFormat="1" hidden="1" outlineLevel="3" x14ac:dyDescent="0.25">
      <c r="B27" s="187"/>
      <c r="C27" s="186" t="s">
        <v>72</v>
      </c>
      <c r="D27" s="187"/>
      <c r="E27" s="187"/>
      <c r="F27" s="187"/>
      <c r="G27" s="191">
        <f>SUM(V27:AD27)</f>
        <v>0</v>
      </c>
      <c r="H27" s="190">
        <f>SUM(S27:U27)</f>
        <v>0</v>
      </c>
      <c r="I27" s="188"/>
      <c r="J27" s="189"/>
      <c r="K27" s="190"/>
      <c r="L27" s="187"/>
      <c r="M27" s="187"/>
      <c r="N27" s="187"/>
      <c r="O27" s="187"/>
      <c r="P27" s="187"/>
      <c r="Q27" s="187"/>
      <c r="R27" s="187"/>
      <c r="S27" s="190"/>
      <c r="T27" s="190"/>
      <c r="U27" s="190"/>
      <c r="V27" s="191"/>
      <c r="W27" s="191"/>
      <c r="X27" s="191"/>
      <c r="Y27" s="191"/>
      <c r="Z27" s="191"/>
      <c r="AA27" s="191"/>
      <c r="AB27" s="191"/>
      <c r="AC27" s="191"/>
      <c r="AD27" s="191"/>
    </row>
    <row r="28" spans="2:31" s="21" customFormat="1" hidden="1" outlineLevel="2" collapsed="1" x14ac:dyDescent="0.25">
      <c r="B28" s="178">
        <v>3</v>
      </c>
      <c r="C28" s="178" t="s">
        <v>73</v>
      </c>
      <c r="D28" s="178"/>
      <c r="E28" s="178">
        <f>E19</f>
        <v>2019</v>
      </c>
      <c r="F28" s="178"/>
      <c r="G28" s="179">
        <f>SUM(G29:G30)</f>
        <v>0</v>
      </c>
      <c r="H28" s="180">
        <f>SUM(H29:H30)</f>
        <v>0</v>
      </c>
      <c r="I28" s="181"/>
      <c r="J28" s="182"/>
      <c r="K28" s="183">
        <f>SUM(K29:K30)</f>
        <v>0</v>
      </c>
      <c r="L28" s="178"/>
      <c r="M28" s="178"/>
      <c r="N28" s="178"/>
      <c r="O28" s="178"/>
      <c r="P28" s="178"/>
      <c r="Q28" s="178"/>
      <c r="R28" s="178"/>
      <c r="S28" s="183">
        <f t="shared" ref="S28:AD28" si="10">SUM(S29:S30)</f>
        <v>0</v>
      </c>
      <c r="T28" s="183">
        <f t="shared" si="10"/>
        <v>0</v>
      </c>
      <c r="U28" s="183">
        <f t="shared" si="10"/>
        <v>0</v>
      </c>
      <c r="V28" s="184">
        <f t="shared" si="10"/>
        <v>0</v>
      </c>
      <c r="W28" s="184">
        <f t="shared" si="10"/>
        <v>0</v>
      </c>
      <c r="X28" s="184">
        <f t="shared" si="10"/>
        <v>0</v>
      </c>
      <c r="Y28" s="184">
        <f t="shared" si="10"/>
        <v>0</v>
      </c>
      <c r="Z28" s="184">
        <f t="shared" si="10"/>
        <v>0</v>
      </c>
      <c r="AA28" s="184">
        <f t="shared" si="10"/>
        <v>0</v>
      </c>
      <c r="AB28" s="184">
        <f t="shared" si="10"/>
        <v>0</v>
      </c>
      <c r="AC28" s="184">
        <f t="shared" si="10"/>
        <v>0</v>
      </c>
      <c r="AD28" s="184">
        <f t="shared" si="10"/>
        <v>0</v>
      </c>
    </row>
    <row r="29" spans="2:31" s="11" customFormat="1" hidden="1" outlineLevel="3" x14ac:dyDescent="0.25">
      <c r="B29" s="187"/>
      <c r="C29" s="186" t="s">
        <v>73</v>
      </c>
      <c r="D29" s="187"/>
      <c r="E29" s="187"/>
      <c r="F29" s="187"/>
      <c r="G29" s="191">
        <f>SUM(V29:AD29)</f>
        <v>0</v>
      </c>
      <c r="H29" s="190">
        <f>SUM(S29:U29)</f>
        <v>0</v>
      </c>
      <c r="I29" s="188"/>
      <c r="J29" s="189"/>
      <c r="K29" s="190"/>
      <c r="L29" s="187"/>
      <c r="M29" s="187"/>
      <c r="N29" s="187"/>
      <c r="O29" s="187"/>
      <c r="P29" s="187"/>
      <c r="Q29" s="187"/>
      <c r="R29" s="187"/>
      <c r="S29" s="190"/>
      <c r="T29" s="190"/>
      <c r="U29" s="190"/>
      <c r="V29" s="191"/>
      <c r="W29" s="191"/>
      <c r="X29" s="191"/>
      <c r="Y29" s="191"/>
      <c r="Z29" s="191"/>
      <c r="AA29" s="191"/>
      <c r="AB29" s="191"/>
      <c r="AC29" s="191"/>
      <c r="AD29" s="191"/>
    </row>
    <row r="30" spans="2:31" s="11" customFormat="1" hidden="1" outlineLevel="3" x14ac:dyDescent="0.25">
      <c r="B30" s="187"/>
      <c r="C30" s="186" t="s">
        <v>73</v>
      </c>
      <c r="D30" s="187"/>
      <c r="E30" s="187"/>
      <c r="F30" s="187"/>
      <c r="G30" s="191">
        <f>SUM(V30:AD30)</f>
        <v>0</v>
      </c>
      <c r="H30" s="190">
        <f>SUM(S30:U30)</f>
        <v>0</v>
      </c>
      <c r="I30" s="188"/>
      <c r="J30" s="189"/>
      <c r="K30" s="190"/>
      <c r="L30" s="187"/>
      <c r="M30" s="187"/>
      <c r="N30" s="187"/>
      <c r="O30" s="187"/>
      <c r="P30" s="187"/>
      <c r="Q30" s="187"/>
      <c r="R30" s="187"/>
      <c r="S30" s="190"/>
      <c r="T30" s="190"/>
      <c r="U30" s="190"/>
      <c r="V30" s="191"/>
      <c r="W30" s="191"/>
      <c r="X30" s="191"/>
      <c r="Y30" s="191"/>
      <c r="Z30" s="191"/>
      <c r="AA30" s="191"/>
      <c r="AB30" s="191"/>
      <c r="AC30" s="191"/>
      <c r="AD30" s="191"/>
    </row>
    <row r="31" spans="2:31" s="20" customFormat="1" hidden="1" outlineLevel="1" collapsed="1" x14ac:dyDescent="0.25">
      <c r="B31" s="171" t="s">
        <v>52</v>
      </c>
      <c r="C31" s="171"/>
      <c r="D31" s="171"/>
      <c r="E31" s="171">
        <f>E19</f>
        <v>2019</v>
      </c>
      <c r="F31" s="171"/>
      <c r="G31" s="172">
        <f>G32+G35+G39</f>
        <v>356.42599999999999</v>
      </c>
      <c r="H31" s="173">
        <f>H32+H35+H39</f>
        <v>17461.8</v>
      </c>
      <c r="I31" s="174"/>
      <c r="J31" s="175"/>
      <c r="K31" s="176">
        <f>K32+K35+K39</f>
        <v>18400</v>
      </c>
      <c r="L31" s="172"/>
      <c r="M31" s="172"/>
      <c r="N31" s="172"/>
      <c r="O31" s="172"/>
      <c r="P31" s="172"/>
      <c r="Q31" s="172"/>
      <c r="R31" s="172"/>
      <c r="S31" s="176">
        <f>S32+S35+S39</f>
        <v>12783.169999999998</v>
      </c>
      <c r="T31" s="176">
        <f>T32+T35+T39</f>
        <v>4366.0599999999995</v>
      </c>
      <c r="U31" s="176">
        <f>U32+U35+U39</f>
        <v>312.57</v>
      </c>
      <c r="V31" s="177">
        <f t="shared" ref="V31:AA31" si="11">V32+V35+V39</f>
        <v>0</v>
      </c>
      <c r="W31" s="177">
        <f t="shared" si="11"/>
        <v>0</v>
      </c>
      <c r="X31" s="177">
        <f t="shared" si="11"/>
        <v>0</v>
      </c>
      <c r="Y31" s="177">
        <f t="shared" si="11"/>
        <v>0</v>
      </c>
      <c r="Z31" s="177">
        <f t="shared" si="11"/>
        <v>0</v>
      </c>
      <c r="AA31" s="177">
        <f t="shared" si="11"/>
        <v>0</v>
      </c>
      <c r="AB31" s="177">
        <f>AB32+AB35+AB39</f>
        <v>277.89499999999998</v>
      </c>
      <c r="AC31" s="177">
        <f>AC32+AC35+AC39</f>
        <v>74.001000000000005</v>
      </c>
      <c r="AD31" s="177">
        <f>AD32+AD35+AD39</f>
        <v>4.5299999999999994</v>
      </c>
    </row>
    <row r="32" spans="2:31" s="21" customFormat="1" hidden="1" outlineLevel="2" collapsed="1" x14ac:dyDescent="0.25">
      <c r="B32" s="192">
        <v>4</v>
      </c>
      <c r="C32" s="192" t="s">
        <v>74</v>
      </c>
      <c r="D32" s="192"/>
      <c r="E32" s="192">
        <f>E19</f>
        <v>2019</v>
      </c>
      <c r="F32" s="192"/>
      <c r="G32" s="193">
        <f>SUM(G33:G34)</f>
        <v>0</v>
      </c>
      <c r="H32" s="194">
        <f>SUM(H33:H34)</f>
        <v>0</v>
      </c>
      <c r="I32" s="195"/>
      <c r="J32" s="196"/>
      <c r="K32" s="197">
        <f>SUM(K33:K34)</f>
        <v>0</v>
      </c>
      <c r="L32" s="192"/>
      <c r="M32" s="192"/>
      <c r="N32" s="192"/>
      <c r="O32" s="192"/>
      <c r="P32" s="192"/>
      <c r="Q32" s="192"/>
      <c r="R32" s="192"/>
      <c r="S32" s="197">
        <f t="shared" ref="S32:AD32" si="12">SUM(S33:S34)</f>
        <v>0</v>
      </c>
      <c r="T32" s="197">
        <f t="shared" si="12"/>
        <v>0</v>
      </c>
      <c r="U32" s="197">
        <f t="shared" si="12"/>
        <v>0</v>
      </c>
      <c r="V32" s="198">
        <f t="shared" si="12"/>
        <v>0</v>
      </c>
      <c r="W32" s="198">
        <f t="shared" si="12"/>
        <v>0</v>
      </c>
      <c r="X32" s="198">
        <f t="shared" si="12"/>
        <v>0</v>
      </c>
      <c r="Y32" s="198">
        <f t="shared" si="12"/>
        <v>0</v>
      </c>
      <c r="Z32" s="198">
        <f t="shared" si="12"/>
        <v>0</v>
      </c>
      <c r="AA32" s="198">
        <f t="shared" si="12"/>
        <v>0</v>
      </c>
      <c r="AB32" s="198">
        <f t="shared" si="12"/>
        <v>0</v>
      </c>
      <c r="AC32" s="198">
        <f t="shared" si="12"/>
        <v>0</v>
      </c>
      <c r="AD32" s="198">
        <f t="shared" si="12"/>
        <v>0</v>
      </c>
    </row>
    <row r="33" spans="2:30" s="11" customFormat="1" hidden="1" outlineLevel="3" x14ac:dyDescent="0.25">
      <c r="B33" s="185"/>
      <c r="C33" s="186" t="s">
        <v>74</v>
      </c>
      <c r="D33" s="187"/>
      <c r="E33" s="187"/>
      <c r="F33" s="187"/>
      <c r="G33" s="191">
        <f>SUM(V33:AD33)</f>
        <v>0</v>
      </c>
      <c r="H33" s="190">
        <f>SUM(S33:U33)</f>
        <v>0</v>
      </c>
      <c r="I33" s="188"/>
      <c r="J33" s="189"/>
      <c r="K33" s="190"/>
      <c r="L33" s="187"/>
      <c r="M33" s="187"/>
      <c r="N33" s="187"/>
      <c r="O33" s="187"/>
      <c r="P33" s="187"/>
      <c r="Q33" s="187"/>
      <c r="R33" s="187"/>
      <c r="S33" s="190"/>
      <c r="T33" s="190"/>
      <c r="U33" s="190"/>
      <c r="V33" s="191"/>
      <c r="W33" s="191"/>
      <c r="X33" s="191"/>
      <c r="Y33" s="191"/>
      <c r="Z33" s="191"/>
      <c r="AA33" s="191"/>
      <c r="AB33" s="191"/>
      <c r="AC33" s="191"/>
      <c r="AD33" s="191"/>
    </row>
    <row r="34" spans="2:30" s="11" customFormat="1" hidden="1" outlineLevel="3" x14ac:dyDescent="0.25">
      <c r="B34" s="185"/>
      <c r="C34" s="186" t="s">
        <v>74</v>
      </c>
      <c r="D34" s="187"/>
      <c r="E34" s="187"/>
      <c r="F34" s="187"/>
      <c r="G34" s="191">
        <f>SUM(V34:AD34)</f>
        <v>0</v>
      </c>
      <c r="H34" s="190">
        <f>SUM(S34:U34)</f>
        <v>0</v>
      </c>
      <c r="I34" s="188"/>
      <c r="J34" s="189"/>
      <c r="K34" s="190"/>
      <c r="L34" s="187"/>
      <c r="M34" s="187"/>
      <c r="N34" s="187"/>
      <c r="O34" s="187"/>
      <c r="P34" s="187"/>
      <c r="Q34" s="187"/>
      <c r="R34" s="187"/>
      <c r="S34" s="190"/>
      <c r="T34" s="190"/>
      <c r="U34" s="190"/>
      <c r="V34" s="191"/>
      <c r="W34" s="191"/>
      <c r="X34" s="191"/>
      <c r="Y34" s="191"/>
      <c r="Z34" s="191"/>
      <c r="AA34" s="191"/>
      <c r="AB34" s="191"/>
      <c r="AC34" s="191"/>
      <c r="AD34" s="191"/>
    </row>
    <row r="35" spans="2:30" s="21" customFormat="1" hidden="1" outlineLevel="2" x14ac:dyDescent="0.25">
      <c r="B35" s="192">
        <v>5</v>
      </c>
      <c r="C35" s="192" t="s">
        <v>75</v>
      </c>
      <c r="D35" s="192"/>
      <c r="E35" s="192">
        <f>E19</f>
        <v>2019</v>
      </c>
      <c r="F35" s="192"/>
      <c r="G35" s="193">
        <f>SUM(G36:G38)</f>
        <v>184.762</v>
      </c>
      <c r="H35" s="194">
        <f>SUM(H36:H38)</f>
        <v>8939.8499999999985</v>
      </c>
      <c r="I35" s="195"/>
      <c r="J35" s="196"/>
      <c r="K35" s="197">
        <f>SUM(K36:K38)</f>
        <v>18400</v>
      </c>
      <c r="L35" s="192"/>
      <c r="M35" s="192"/>
      <c r="N35" s="192"/>
      <c r="O35" s="192"/>
      <c r="P35" s="192"/>
      <c r="Q35" s="192"/>
      <c r="R35" s="192"/>
      <c r="S35" s="197">
        <f t="shared" ref="S35:AD35" si="13">SUM(S36:S38)</f>
        <v>7099.5399999999991</v>
      </c>
      <c r="T35" s="197">
        <f t="shared" si="13"/>
        <v>1527.7399999999998</v>
      </c>
      <c r="U35" s="197">
        <f t="shared" si="13"/>
        <v>312.57</v>
      </c>
      <c r="V35" s="198">
        <f t="shared" si="13"/>
        <v>0</v>
      </c>
      <c r="W35" s="198">
        <f t="shared" si="13"/>
        <v>0</v>
      </c>
      <c r="X35" s="198">
        <f t="shared" si="13"/>
        <v>0</v>
      </c>
      <c r="Y35" s="198">
        <f t="shared" si="13"/>
        <v>0</v>
      </c>
      <c r="Z35" s="198">
        <f t="shared" si="13"/>
        <v>0</v>
      </c>
      <c r="AA35" s="198">
        <f t="shared" si="13"/>
        <v>0</v>
      </c>
      <c r="AB35" s="198">
        <f t="shared" si="13"/>
        <v>154.33800000000002</v>
      </c>
      <c r="AC35" s="198">
        <f t="shared" si="13"/>
        <v>25.893999999999998</v>
      </c>
      <c r="AD35" s="198">
        <f t="shared" si="13"/>
        <v>4.5299999999999994</v>
      </c>
    </row>
    <row r="36" spans="2:30" s="11" customFormat="1" hidden="1" outlineLevel="3" x14ac:dyDescent="0.25">
      <c r="B36" s="187"/>
      <c r="C36" s="186" t="s">
        <v>75</v>
      </c>
      <c r="D36" s="231" t="s">
        <v>57</v>
      </c>
      <c r="E36" s="186"/>
      <c r="F36" s="186">
        <v>65261729</v>
      </c>
      <c r="G36" s="199">
        <v>60.966999999999999</v>
      </c>
      <c r="H36" s="200">
        <v>2947.2</v>
      </c>
      <c r="I36" s="201" t="s">
        <v>59</v>
      </c>
      <c r="J36" s="202">
        <v>12</v>
      </c>
      <c r="K36" s="203">
        <v>18400</v>
      </c>
      <c r="L36" s="185" t="s">
        <v>66</v>
      </c>
      <c r="M36" s="185" t="s">
        <v>60</v>
      </c>
      <c r="N36" s="185" t="s">
        <v>61</v>
      </c>
      <c r="O36" s="185" t="s">
        <v>14</v>
      </c>
      <c r="P36" s="185" t="s">
        <v>62</v>
      </c>
      <c r="Q36" s="185" t="s">
        <v>63</v>
      </c>
      <c r="R36" s="186">
        <v>3.8</v>
      </c>
      <c r="S36" s="203">
        <v>2370.2399999999998</v>
      </c>
      <c r="T36" s="203">
        <v>438.96</v>
      </c>
      <c r="U36" s="203">
        <v>138</v>
      </c>
      <c r="V36" s="204"/>
      <c r="W36" s="204"/>
      <c r="X36" s="204"/>
      <c r="Y36" s="204"/>
      <c r="Z36" s="204"/>
      <c r="AA36" s="204"/>
      <c r="AB36" s="204">
        <v>51.527000000000001</v>
      </c>
      <c r="AC36" s="204">
        <v>7.44</v>
      </c>
      <c r="AD36" s="204">
        <v>2</v>
      </c>
    </row>
    <row r="37" spans="2:30" s="11" customFormat="1" hidden="1" outlineLevel="3" x14ac:dyDescent="0.25">
      <c r="B37" s="187"/>
      <c r="C37" s="186" t="s">
        <v>75</v>
      </c>
      <c r="D37" s="231" t="s">
        <v>58</v>
      </c>
      <c r="E37" s="186"/>
      <c r="F37" s="186">
        <v>67609420</v>
      </c>
      <c r="G37" s="199">
        <v>62.323999999999998</v>
      </c>
      <c r="H37" s="200">
        <v>2985.11</v>
      </c>
      <c r="I37" s="201" t="s">
        <v>59</v>
      </c>
      <c r="J37" s="202"/>
      <c r="K37" s="203"/>
      <c r="L37" s="185" t="s">
        <v>66</v>
      </c>
      <c r="M37" s="185" t="s">
        <v>60</v>
      </c>
      <c r="N37" s="185" t="s">
        <v>61</v>
      </c>
      <c r="O37" s="185" t="s">
        <v>14</v>
      </c>
      <c r="P37" s="185" t="s">
        <v>62</v>
      </c>
      <c r="Q37" s="185" t="s">
        <v>63</v>
      </c>
      <c r="R37" s="186">
        <v>3.8</v>
      </c>
      <c r="S37" s="203">
        <v>2538.14</v>
      </c>
      <c r="T37" s="203">
        <v>272.39999999999998</v>
      </c>
      <c r="U37" s="203">
        <v>174.57</v>
      </c>
      <c r="V37" s="204"/>
      <c r="W37" s="204"/>
      <c r="X37" s="204"/>
      <c r="Y37" s="204"/>
      <c r="Z37" s="204"/>
      <c r="AA37" s="204"/>
      <c r="AB37" s="204">
        <v>55.177</v>
      </c>
      <c r="AC37" s="204">
        <v>4.617</v>
      </c>
      <c r="AD37" s="204">
        <v>2.5299999999999998</v>
      </c>
    </row>
    <row r="38" spans="2:30" s="11" customFormat="1" hidden="1" outlineLevel="3" x14ac:dyDescent="0.25">
      <c r="B38" s="187"/>
      <c r="C38" s="186" t="s">
        <v>75</v>
      </c>
      <c r="D38" s="231" t="s">
        <v>64</v>
      </c>
      <c r="E38" s="186"/>
      <c r="F38" s="186">
        <v>65355158</v>
      </c>
      <c r="G38" s="199">
        <v>61.471000000000004</v>
      </c>
      <c r="H38" s="200">
        <v>3007.54</v>
      </c>
      <c r="I38" s="201" t="s">
        <v>65</v>
      </c>
      <c r="J38" s="202"/>
      <c r="K38" s="203"/>
      <c r="L38" s="185" t="s">
        <v>66</v>
      </c>
      <c r="M38" s="185" t="s">
        <v>60</v>
      </c>
      <c r="N38" s="185" t="s">
        <v>61</v>
      </c>
      <c r="O38" s="185" t="s">
        <v>14</v>
      </c>
      <c r="P38" s="185" t="s">
        <v>62</v>
      </c>
      <c r="Q38" s="185" t="s">
        <v>63</v>
      </c>
      <c r="R38" s="186">
        <v>3.7</v>
      </c>
      <c r="S38" s="203">
        <v>2191.16</v>
      </c>
      <c r="T38" s="203">
        <v>816.38</v>
      </c>
      <c r="U38" s="203"/>
      <c r="V38" s="204"/>
      <c r="W38" s="204"/>
      <c r="X38" s="204"/>
      <c r="Y38" s="204"/>
      <c r="Z38" s="204"/>
      <c r="AA38" s="204"/>
      <c r="AB38" s="204">
        <v>47.634</v>
      </c>
      <c r="AC38" s="204">
        <v>13.837</v>
      </c>
      <c r="AD38" s="204"/>
    </row>
    <row r="39" spans="2:30" s="21" customFormat="1" hidden="1" outlineLevel="2" x14ac:dyDescent="0.25">
      <c r="B39" s="192">
        <v>6</v>
      </c>
      <c r="C39" s="192" t="s">
        <v>76</v>
      </c>
      <c r="D39" s="232"/>
      <c r="E39" s="192">
        <f>E19</f>
        <v>2019</v>
      </c>
      <c r="F39" s="192"/>
      <c r="G39" s="193">
        <f>SUM(G40:G42)</f>
        <v>171.66399999999999</v>
      </c>
      <c r="H39" s="194">
        <f>SUM(H40:H42)</f>
        <v>8521.9500000000007</v>
      </c>
      <c r="I39" s="195"/>
      <c r="J39" s="196"/>
      <c r="K39" s="197">
        <f>SUM(K40:K42)</f>
        <v>0</v>
      </c>
      <c r="L39" s="226"/>
      <c r="M39" s="226"/>
      <c r="N39" s="226"/>
      <c r="O39" s="226"/>
      <c r="P39" s="226"/>
      <c r="Q39" s="226"/>
      <c r="R39" s="192"/>
      <c r="S39" s="197">
        <f t="shared" ref="S39:AD39" si="14">SUM(S40:S42)</f>
        <v>5683.63</v>
      </c>
      <c r="T39" s="197">
        <f t="shared" si="14"/>
        <v>2838.3199999999997</v>
      </c>
      <c r="U39" s="197">
        <f t="shared" si="14"/>
        <v>0</v>
      </c>
      <c r="V39" s="198">
        <f t="shared" si="14"/>
        <v>0</v>
      </c>
      <c r="W39" s="198">
        <f t="shared" si="14"/>
        <v>0</v>
      </c>
      <c r="X39" s="198">
        <f t="shared" si="14"/>
        <v>0</v>
      </c>
      <c r="Y39" s="198">
        <f t="shared" si="14"/>
        <v>0</v>
      </c>
      <c r="Z39" s="198">
        <f t="shared" si="14"/>
        <v>0</v>
      </c>
      <c r="AA39" s="198">
        <f t="shared" si="14"/>
        <v>0</v>
      </c>
      <c r="AB39" s="198">
        <f t="shared" si="14"/>
        <v>123.55699999999999</v>
      </c>
      <c r="AC39" s="198">
        <f t="shared" si="14"/>
        <v>48.106999999999999</v>
      </c>
      <c r="AD39" s="198">
        <f t="shared" si="14"/>
        <v>0</v>
      </c>
    </row>
    <row r="40" spans="2:30" s="11" customFormat="1" hidden="1" outlineLevel="3" x14ac:dyDescent="0.25">
      <c r="B40" s="187"/>
      <c r="C40" s="186" t="s">
        <v>76</v>
      </c>
      <c r="D40" s="231" t="s">
        <v>67</v>
      </c>
      <c r="E40" s="186"/>
      <c r="F40" s="186">
        <v>67855825</v>
      </c>
      <c r="G40" s="199">
        <v>58.302999999999997</v>
      </c>
      <c r="H40" s="200">
        <v>3054.55</v>
      </c>
      <c r="I40" s="201" t="s">
        <v>65</v>
      </c>
      <c r="J40" s="202"/>
      <c r="K40" s="203"/>
      <c r="L40" s="185" t="s">
        <v>66</v>
      </c>
      <c r="M40" s="185" t="s">
        <v>60</v>
      </c>
      <c r="N40" s="185" t="s">
        <v>61</v>
      </c>
      <c r="O40" s="185" t="s">
        <v>14</v>
      </c>
      <c r="P40" s="185" t="s">
        <v>62</v>
      </c>
      <c r="Q40" s="185" t="s">
        <v>63</v>
      </c>
      <c r="R40" s="186">
        <v>3.7</v>
      </c>
      <c r="S40" s="203">
        <v>1363.49</v>
      </c>
      <c r="T40" s="203">
        <v>1691.06</v>
      </c>
      <c r="U40" s="203"/>
      <c r="V40" s="204"/>
      <c r="W40" s="204"/>
      <c r="X40" s="204"/>
      <c r="Y40" s="204"/>
      <c r="Z40" s="204"/>
      <c r="AA40" s="204"/>
      <c r="AB40" s="204">
        <v>29.640999999999998</v>
      </c>
      <c r="AC40" s="204">
        <v>28.661999999999999</v>
      </c>
      <c r="AD40" s="204"/>
    </row>
    <row r="41" spans="2:30" s="11" customFormat="1" hidden="1" outlineLevel="3" x14ac:dyDescent="0.25">
      <c r="B41" s="187"/>
      <c r="C41" s="186" t="s">
        <v>76</v>
      </c>
      <c r="D41" s="231" t="s">
        <v>68</v>
      </c>
      <c r="E41" s="186"/>
      <c r="F41" s="186">
        <v>60418837</v>
      </c>
      <c r="G41" s="199">
        <v>58.884999999999998</v>
      </c>
      <c r="H41" s="200">
        <v>2708.71</v>
      </c>
      <c r="I41" s="201" t="s">
        <v>69</v>
      </c>
      <c r="J41" s="202"/>
      <c r="K41" s="203"/>
      <c r="L41" s="185" t="s">
        <v>66</v>
      </c>
      <c r="M41" s="185" t="s">
        <v>60</v>
      </c>
      <c r="N41" s="185" t="s">
        <v>61</v>
      </c>
      <c r="O41" s="185" t="s">
        <v>14</v>
      </c>
      <c r="P41" s="185" t="s">
        <v>62</v>
      </c>
      <c r="Q41" s="185" t="s">
        <v>63</v>
      </c>
      <c r="R41" s="186">
        <v>3.8</v>
      </c>
      <c r="S41" s="203">
        <v>2708.71</v>
      </c>
      <c r="T41" s="203"/>
      <c r="U41" s="203"/>
      <c r="V41" s="204"/>
      <c r="W41" s="204"/>
      <c r="X41" s="204"/>
      <c r="Y41" s="204"/>
      <c r="Z41" s="204"/>
      <c r="AA41" s="204"/>
      <c r="AB41" s="204">
        <v>58.884999999999998</v>
      </c>
      <c r="AC41" s="204"/>
      <c r="AD41" s="204"/>
    </row>
    <row r="42" spans="2:30" s="11" customFormat="1" hidden="1" outlineLevel="3" x14ac:dyDescent="0.25">
      <c r="B42" s="187"/>
      <c r="C42" s="186" t="s">
        <v>76</v>
      </c>
      <c r="D42" s="231" t="s">
        <v>68</v>
      </c>
      <c r="E42" s="186"/>
      <c r="F42" s="186">
        <v>60407616</v>
      </c>
      <c r="G42" s="199">
        <v>54.475999999999999</v>
      </c>
      <c r="H42" s="200">
        <v>2758.69</v>
      </c>
      <c r="I42" s="201" t="s">
        <v>65</v>
      </c>
      <c r="J42" s="202"/>
      <c r="K42" s="203"/>
      <c r="L42" s="185" t="s">
        <v>66</v>
      </c>
      <c r="M42" s="185" t="s">
        <v>60</v>
      </c>
      <c r="N42" s="185" t="s">
        <v>61</v>
      </c>
      <c r="O42" s="185" t="s">
        <v>14</v>
      </c>
      <c r="P42" s="185" t="s">
        <v>62</v>
      </c>
      <c r="Q42" s="185" t="s">
        <v>63</v>
      </c>
      <c r="R42" s="186">
        <v>3.8</v>
      </c>
      <c r="S42" s="203">
        <v>1611.43</v>
      </c>
      <c r="T42" s="203">
        <v>1147.26</v>
      </c>
      <c r="U42" s="203"/>
      <c r="V42" s="204"/>
      <c r="W42" s="204"/>
      <c r="X42" s="204"/>
      <c r="Y42" s="204"/>
      <c r="Z42" s="204"/>
      <c r="AA42" s="204"/>
      <c r="AB42" s="204">
        <v>35.030999999999999</v>
      </c>
      <c r="AC42" s="204">
        <v>19.445</v>
      </c>
      <c r="AD42" s="204"/>
    </row>
    <row r="43" spans="2:30" s="19" customFormat="1" collapsed="1" x14ac:dyDescent="0.25">
      <c r="B43" s="205">
        <v>2</v>
      </c>
      <c r="C43" s="3" t="s">
        <v>124</v>
      </c>
      <c r="D43" s="2"/>
      <c r="E43" s="205">
        <f>E15</f>
        <v>2019</v>
      </c>
      <c r="F43" s="205"/>
      <c r="G43" s="206">
        <f>G44+G66</f>
        <v>990.17699999999991</v>
      </c>
      <c r="H43" s="209">
        <f>H44+H66</f>
        <v>61755.78</v>
      </c>
      <c r="I43" s="207"/>
      <c r="J43" s="208"/>
      <c r="K43" s="210">
        <f>K44+K66</f>
        <v>72145</v>
      </c>
      <c r="L43" s="227"/>
      <c r="M43" s="227"/>
      <c r="N43" s="227"/>
      <c r="O43" s="227"/>
      <c r="P43" s="227"/>
      <c r="Q43" s="227"/>
      <c r="R43" s="205"/>
      <c r="S43" s="210">
        <f t="shared" ref="S43:AD43" si="15">S44+S66</f>
        <v>8070.0499999999993</v>
      </c>
      <c r="T43" s="210">
        <f t="shared" si="15"/>
        <v>14935.330000000002</v>
      </c>
      <c r="U43" s="210">
        <f t="shared" si="15"/>
        <v>38750.399999999994</v>
      </c>
      <c r="V43" s="211">
        <f t="shared" si="15"/>
        <v>0</v>
      </c>
      <c r="W43" s="211">
        <f t="shared" si="15"/>
        <v>0</v>
      </c>
      <c r="X43" s="211">
        <f t="shared" si="15"/>
        <v>0</v>
      </c>
      <c r="Y43" s="211">
        <f t="shared" si="15"/>
        <v>0</v>
      </c>
      <c r="Z43" s="211">
        <f t="shared" si="15"/>
        <v>1.23</v>
      </c>
      <c r="AA43" s="211">
        <f t="shared" si="15"/>
        <v>22.2</v>
      </c>
      <c r="AB43" s="211">
        <f t="shared" si="15"/>
        <v>175.43599999999998</v>
      </c>
      <c r="AC43" s="211">
        <f t="shared" si="15"/>
        <v>251.911</v>
      </c>
      <c r="AD43" s="211">
        <f t="shared" si="15"/>
        <v>539.4</v>
      </c>
    </row>
    <row r="44" spans="2:30" s="20" customFormat="1" hidden="1" outlineLevel="1" collapsed="1" x14ac:dyDescent="0.25">
      <c r="B44" s="32" t="s">
        <v>53</v>
      </c>
      <c r="C44" s="32"/>
      <c r="D44" s="32"/>
      <c r="E44" s="32">
        <f>E19</f>
        <v>2019</v>
      </c>
      <c r="F44" s="32"/>
      <c r="G44" s="33">
        <f>G45+G54+G63</f>
        <v>990.17699999999991</v>
      </c>
      <c r="H44" s="34">
        <f>H45+H54+H63</f>
        <v>61755.78</v>
      </c>
      <c r="I44" s="131"/>
      <c r="J44" s="109"/>
      <c r="K44" s="160">
        <f>K45+K54+K63</f>
        <v>72145</v>
      </c>
      <c r="L44" s="228"/>
      <c r="M44" s="228"/>
      <c r="N44" s="228"/>
      <c r="O44" s="228"/>
      <c r="P44" s="228"/>
      <c r="Q44" s="228"/>
      <c r="R44" s="33"/>
      <c r="S44" s="160">
        <f t="shared" ref="S44:AD44" si="16">S45+S54+S63</f>
        <v>8070.0499999999993</v>
      </c>
      <c r="T44" s="160">
        <f t="shared" si="16"/>
        <v>14935.330000000002</v>
      </c>
      <c r="U44" s="160">
        <f t="shared" si="16"/>
        <v>38750.399999999994</v>
      </c>
      <c r="V44" s="161">
        <f t="shared" si="16"/>
        <v>0</v>
      </c>
      <c r="W44" s="161">
        <f t="shared" si="16"/>
        <v>0</v>
      </c>
      <c r="X44" s="161">
        <f t="shared" si="16"/>
        <v>0</v>
      </c>
      <c r="Y44" s="161">
        <f t="shared" si="16"/>
        <v>0</v>
      </c>
      <c r="Z44" s="161">
        <f t="shared" si="16"/>
        <v>1.23</v>
      </c>
      <c r="AA44" s="161">
        <f t="shared" si="16"/>
        <v>22.2</v>
      </c>
      <c r="AB44" s="161">
        <f t="shared" si="16"/>
        <v>175.43599999999998</v>
      </c>
      <c r="AC44" s="161">
        <f t="shared" si="16"/>
        <v>251.911</v>
      </c>
      <c r="AD44" s="161">
        <f t="shared" si="16"/>
        <v>539.4</v>
      </c>
    </row>
    <row r="45" spans="2:30" s="21" customFormat="1" hidden="1" outlineLevel="2" collapsed="1" x14ac:dyDescent="0.25">
      <c r="B45" s="38">
        <v>7</v>
      </c>
      <c r="C45" s="38" t="s">
        <v>77</v>
      </c>
      <c r="D45" s="38"/>
      <c r="E45" s="38"/>
      <c r="F45" s="38"/>
      <c r="G45" s="39">
        <f>SUM(G46:G53)</f>
        <v>480.77499999999992</v>
      </c>
      <c r="H45" s="40">
        <f>SUM(H46:H53)</f>
        <v>30407.56</v>
      </c>
      <c r="I45" s="133"/>
      <c r="J45" s="111"/>
      <c r="K45" s="162">
        <f>SUM(K46:K53)</f>
        <v>60040</v>
      </c>
      <c r="L45" s="229"/>
      <c r="M45" s="229"/>
      <c r="N45" s="229"/>
      <c r="O45" s="229"/>
      <c r="P45" s="229"/>
      <c r="Q45" s="229"/>
      <c r="R45" s="38"/>
      <c r="S45" s="162">
        <f t="shared" ref="S45:AD45" si="17">SUM(S46:S53)</f>
        <v>2457.6799999999998</v>
      </c>
      <c r="T45" s="162">
        <f t="shared" si="17"/>
        <v>9068.7200000000012</v>
      </c>
      <c r="U45" s="162">
        <f t="shared" si="17"/>
        <v>18881.159999999996</v>
      </c>
      <c r="V45" s="163">
        <f t="shared" si="17"/>
        <v>0</v>
      </c>
      <c r="W45" s="163">
        <f t="shared" si="17"/>
        <v>0</v>
      </c>
      <c r="X45" s="163">
        <f t="shared" si="17"/>
        <v>0</v>
      </c>
      <c r="Y45" s="163">
        <f t="shared" si="17"/>
        <v>0</v>
      </c>
      <c r="Z45" s="163">
        <f t="shared" si="17"/>
        <v>0.96</v>
      </c>
      <c r="AA45" s="163">
        <f t="shared" si="17"/>
        <v>5.52</v>
      </c>
      <c r="AB45" s="163">
        <f t="shared" si="17"/>
        <v>53.427999999999997</v>
      </c>
      <c r="AC45" s="163">
        <f t="shared" si="17"/>
        <v>152.74700000000001</v>
      </c>
      <c r="AD45" s="163">
        <f t="shared" si="17"/>
        <v>268.12</v>
      </c>
    </row>
    <row r="46" spans="2:30" s="136" customFormat="1" ht="12.75" hidden="1" outlineLevel="3" x14ac:dyDescent="0.2">
      <c r="B46" s="35"/>
      <c r="C46" s="35" t="s">
        <v>77</v>
      </c>
      <c r="D46" s="35">
        <v>6</v>
      </c>
      <c r="E46" s="35"/>
      <c r="F46" s="35">
        <v>65355158</v>
      </c>
      <c r="G46" s="36">
        <f>SUM(V46:AD46)</f>
        <v>62.826000000000001</v>
      </c>
      <c r="H46" s="37">
        <f>SUM(S46:U46)</f>
        <v>4149.13</v>
      </c>
      <c r="I46" s="132" t="s">
        <v>118</v>
      </c>
      <c r="J46" s="110">
        <v>7</v>
      </c>
      <c r="K46" s="153">
        <v>30000</v>
      </c>
      <c r="L46" s="31" t="s">
        <v>66</v>
      </c>
      <c r="M46" s="31" t="s">
        <v>60</v>
      </c>
      <c r="N46" s="31" t="s">
        <v>61</v>
      </c>
      <c r="O46" s="31" t="s">
        <v>14</v>
      </c>
      <c r="P46" s="31" t="s">
        <v>62</v>
      </c>
      <c r="Q46" s="31" t="s">
        <v>63</v>
      </c>
      <c r="R46" s="35">
        <v>3.8</v>
      </c>
      <c r="S46" s="153"/>
      <c r="T46" s="153">
        <v>1096.57</v>
      </c>
      <c r="U46" s="153">
        <v>3052.56</v>
      </c>
      <c r="V46" s="157"/>
      <c r="W46" s="157"/>
      <c r="X46" s="157"/>
      <c r="Y46" s="157"/>
      <c r="Z46" s="157"/>
      <c r="AA46" s="157"/>
      <c r="AB46" s="157"/>
      <c r="AC46" s="157">
        <v>18.585999999999999</v>
      </c>
      <c r="AD46" s="157">
        <v>44.24</v>
      </c>
    </row>
    <row r="47" spans="2:30" s="136" customFormat="1" ht="12.75" hidden="1" outlineLevel="3" x14ac:dyDescent="0.2">
      <c r="B47" s="35"/>
      <c r="C47" s="35" t="s">
        <v>77</v>
      </c>
      <c r="D47" s="35">
        <v>8</v>
      </c>
      <c r="E47" s="35"/>
      <c r="F47" s="35">
        <v>96289905</v>
      </c>
      <c r="G47" s="36">
        <f t="shared" ref="G47:G50" si="18">SUM(V47:AD47)</f>
        <v>57.741999999999997</v>
      </c>
      <c r="H47" s="37">
        <f t="shared" ref="H47:H50" si="19">SUM(S47:U47)</f>
        <v>3816.1800000000003</v>
      </c>
      <c r="I47" s="132" t="s">
        <v>118</v>
      </c>
      <c r="J47" s="110">
        <v>24</v>
      </c>
      <c r="K47" s="153">
        <v>30040</v>
      </c>
      <c r="L47" s="31" t="s">
        <v>66</v>
      </c>
      <c r="M47" s="31" t="s">
        <v>60</v>
      </c>
      <c r="N47" s="31" t="s">
        <v>61</v>
      </c>
      <c r="O47" s="31" t="s">
        <v>14</v>
      </c>
      <c r="P47" s="31" t="s">
        <v>62</v>
      </c>
      <c r="Q47" s="31" t="s">
        <v>63</v>
      </c>
      <c r="R47" s="35">
        <v>3.8</v>
      </c>
      <c r="S47" s="153"/>
      <c r="T47" s="153">
        <v>991.32</v>
      </c>
      <c r="U47" s="153">
        <v>2824.86</v>
      </c>
      <c r="V47" s="157"/>
      <c r="W47" s="157"/>
      <c r="X47" s="157"/>
      <c r="Y47" s="157"/>
      <c r="Z47" s="157"/>
      <c r="AA47" s="157"/>
      <c r="AB47" s="157"/>
      <c r="AC47" s="157">
        <v>16.802</v>
      </c>
      <c r="AD47" s="157">
        <v>40.94</v>
      </c>
    </row>
    <row r="48" spans="2:30" s="136" customFormat="1" ht="12.75" hidden="1" outlineLevel="3" x14ac:dyDescent="0.2">
      <c r="B48" s="35"/>
      <c r="C48" s="35" t="s">
        <v>77</v>
      </c>
      <c r="D48" s="35">
        <v>13</v>
      </c>
      <c r="E48" s="35"/>
      <c r="F48" s="35">
        <v>65492332</v>
      </c>
      <c r="G48" s="36">
        <f t="shared" si="18"/>
        <v>61.847999999999999</v>
      </c>
      <c r="H48" s="37">
        <f t="shared" si="19"/>
        <v>4085.33</v>
      </c>
      <c r="I48" s="132" t="s">
        <v>118</v>
      </c>
      <c r="J48" s="110"/>
      <c r="K48" s="153"/>
      <c r="L48" s="31" t="s">
        <v>66</v>
      </c>
      <c r="M48" s="31" t="s">
        <v>60</v>
      </c>
      <c r="N48" s="31" t="s">
        <v>61</v>
      </c>
      <c r="O48" s="31" t="s">
        <v>14</v>
      </c>
      <c r="P48" s="31" t="s">
        <v>62</v>
      </c>
      <c r="Q48" s="31" t="s">
        <v>63</v>
      </c>
      <c r="R48" s="35">
        <v>3.8</v>
      </c>
      <c r="S48" s="153"/>
      <c r="T48" s="153">
        <v>1074.8599999999999</v>
      </c>
      <c r="U48" s="153">
        <v>3010.47</v>
      </c>
      <c r="V48" s="157"/>
      <c r="W48" s="157"/>
      <c r="X48" s="157"/>
      <c r="Y48" s="157"/>
      <c r="Z48" s="157"/>
      <c r="AA48" s="157"/>
      <c r="AB48" s="157"/>
      <c r="AC48" s="157">
        <v>18.218</v>
      </c>
      <c r="AD48" s="157">
        <v>43.63</v>
      </c>
    </row>
    <row r="49" spans="2:30" s="136" customFormat="1" ht="12.75" hidden="1" outlineLevel="3" x14ac:dyDescent="0.2">
      <c r="B49" s="35"/>
      <c r="C49" s="35" t="s">
        <v>77</v>
      </c>
      <c r="D49" s="35">
        <v>15</v>
      </c>
      <c r="E49" s="35"/>
      <c r="F49" s="35">
        <v>60912706</v>
      </c>
      <c r="G49" s="36">
        <f t="shared" si="18"/>
        <v>60.613999999999997</v>
      </c>
      <c r="H49" s="37">
        <f t="shared" si="19"/>
        <v>3992.4300000000003</v>
      </c>
      <c r="I49" s="132" t="s">
        <v>118</v>
      </c>
      <c r="J49" s="110"/>
      <c r="K49" s="153"/>
      <c r="L49" s="31" t="s">
        <v>66</v>
      </c>
      <c r="M49" s="31" t="s">
        <v>60</v>
      </c>
      <c r="N49" s="31" t="s">
        <v>61</v>
      </c>
      <c r="O49" s="31" t="s">
        <v>14</v>
      </c>
      <c r="P49" s="31" t="s">
        <v>62</v>
      </c>
      <c r="Q49" s="31" t="s">
        <v>63</v>
      </c>
      <c r="R49" s="35">
        <v>3.8</v>
      </c>
      <c r="S49" s="153"/>
      <c r="T49" s="153">
        <v>1120.6500000000001</v>
      </c>
      <c r="U49" s="153">
        <v>2871.78</v>
      </c>
      <c r="V49" s="157"/>
      <c r="W49" s="157"/>
      <c r="X49" s="157"/>
      <c r="Y49" s="157"/>
      <c r="Z49" s="157"/>
      <c r="AA49" s="157"/>
      <c r="AB49" s="157"/>
      <c r="AC49" s="157">
        <v>18.994</v>
      </c>
      <c r="AD49" s="157">
        <v>41.62</v>
      </c>
    </row>
    <row r="50" spans="2:30" s="136" customFormat="1" ht="12.75" hidden="1" outlineLevel="3" x14ac:dyDescent="0.2">
      <c r="B50" s="35"/>
      <c r="C50" s="35" t="s">
        <v>77</v>
      </c>
      <c r="D50" s="35">
        <v>17</v>
      </c>
      <c r="E50" s="35"/>
      <c r="F50" s="35">
        <v>67568972</v>
      </c>
      <c r="G50" s="36">
        <f t="shared" si="18"/>
        <v>59.153999999999996</v>
      </c>
      <c r="H50" s="37">
        <f t="shared" si="19"/>
        <v>3733.1900000000005</v>
      </c>
      <c r="I50" s="132" t="s">
        <v>118</v>
      </c>
      <c r="J50" s="110"/>
      <c r="K50" s="153"/>
      <c r="L50" s="31" t="s">
        <v>66</v>
      </c>
      <c r="M50" s="31" t="s">
        <v>60</v>
      </c>
      <c r="N50" s="31" t="s">
        <v>61</v>
      </c>
      <c r="O50" s="31" t="s">
        <v>14</v>
      </c>
      <c r="P50" s="31" t="s">
        <v>62</v>
      </c>
      <c r="Q50" s="31" t="s">
        <v>63</v>
      </c>
      <c r="R50" s="35" t="s">
        <v>122</v>
      </c>
      <c r="S50" s="153"/>
      <c r="T50" s="153">
        <v>2055.8000000000002</v>
      </c>
      <c r="U50" s="153">
        <v>1677.39</v>
      </c>
      <c r="V50" s="157"/>
      <c r="W50" s="157"/>
      <c r="X50" s="157"/>
      <c r="Y50" s="157"/>
      <c r="Z50" s="157">
        <v>0.96</v>
      </c>
      <c r="AA50" s="157">
        <v>5.52</v>
      </c>
      <c r="AB50" s="157"/>
      <c r="AC50" s="157">
        <v>33.884</v>
      </c>
      <c r="AD50" s="157">
        <v>18.79</v>
      </c>
    </row>
    <row r="51" spans="2:30" s="136" customFormat="1" ht="12.75" hidden="1" outlineLevel="3" x14ac:dyDescent="0.2">
      <c r="B51" s="35"/>
      <c r="C51" s="35" t="s">
        <v>77</v>
      </c>
      <c r="D51" s="35">
        <v>20</v>
      </c>
      <c r="E51" s="35"/>
      <c r="F51" s="35">
        <v>60256823</v>
      </c>
      <c r="G51" s="36">
        <f t="shared" ref="G51:G53" si="20">SUM(V51:AD51)</f>
        <v>63.078000000000003</v>
      </c>
      <c r="H51" s="37">
        <f t="shared" ref="H51:H53" si="21">SUM(S51:U51)</f>
        <v>4216.8</v>
      </c>
      <c r="I51" s="132" t="s">
        <v>118</v>
      </c>
      <c r="J51" s="110"/>
      <c r="K51" s="153"/>
      <c r="L51" s="31" t="s">
        <v>66</v>
      </c>
      <c r="M51" s="31" t="s">
        <v>60</v>
      </c>
      <c r="N51" s="31" t="s">
        <v>61</v>
      </c>
      <c r="O51" s="31" t="s">
        <v>14</v>
      </c>
      <c r="P51" s="31" t="s">
        <v>62</v>
      </c>
      <c r="Q51" s="31" t="s">
        <v>63</v>
      </c>
      <c r="R51" s="35">
        <v>3.8</v>
      </c>
      <c r="S51" s="153"/>
      <c r="T51" s="153">
        <v>799.92</v>
      </c>
      <c r="U51" s="153">
        <v>3416.88</v>
      </c>
      <c r="V51" s="157"/>
      <c r="W51" s="157"/>
      <c r="X51" s="157"/>
      <c r="Y51" s="157"/>
      <c r="Z51" s="157"/>
      <c r="AA51" s="157"/>
      <c r="AB51" s="157"/>
      <c r="AC51" s="157">
        <v>13.558</v>
      </c>
      <c r="AD51" s="157">
        <v>49.52</v>
      </c>
    </row>
    <row r="52" spans="2:30" s="136" customFormat="1" ht="12.75" hidden="1" outlineLevel="3" x14ac:dyDescent="0.2">
      <c r="B52" s="35"/>
      <c r="C52" s="35" t="s">
        <v>77</v>
      </c>
      <c r="D52" s="35">
        <v>21</v>
      </c>
      <c r="E52" s="35"/>
      <c r="F52" s="35">
        <v>67837161</v>
      </c>
      <c r="G52" s="36">
        <f t="shared" si="20"/>
        <v>55.462999999999994</v>
      </c>
      <c r="H52" s="37">
        <f t="shared" si="21"/>
        <v>2957.04</v>
      </c>
      <c r="I52" s="132" t="s">
        <v>59</v>
      </c>
      <c r="J52" s="110"/>
      <c r="K52" s="153"/>
      <c r="L52" s="31" t="s">
        <v>66</v>
      </c>
      <c r="M52" s="31" t="s">
        <v>60</v>
      </c>
      <c r="N52" s="31" t="s">
        <v>61</v>
      </c>
      <c r="O52" s="31" t="s">
        <v>14</v>
      </c>
      <c r="P52" s="31" t="s">
        <v>62</v>
      </c>
      <c r="Q52" s="31" t="s">
        <v>63</v>
      </c>
      <c r="R52" s="35">
        <v>3.8</v>
      </c>
      <c r="S52" s="153">
        <v>1597.53</v>
      </c>
      <c r="T52" s="153">
        <v>419.73</v>
      </c>
      <c r="U52" s="153">
        <v>939.78</v>
      </c>
      <c r="V52" s="157"/>
      <c r="W52" s="157"/>
      <c r="X52" s="157"/>
      <c r="Y52" s="157"/>
      <c r="Z52" s="157"/>
      <c r="AA52" s="157"/>
      <c r="AB52" s="157">
        <v>34.728999999999999</v>
      </c>
      <c r="AC52" s="157">
        <v>7.1139999999999999</v>
      </c>
      <c r="AD52" s="157">
        <v>13.62</v>
      </c>
    </row>
    <row r="53" spans="2:30" s="136" customFormat="1" ht="12.75" hidden="1" outlineLevel="3" x14ac:dyDescent="0.2">
      <c r="B53" s="35"/>
      <c r="C53" s="35" t="s">
        <v>77</v>
      </c>
      <c r="D53" s="35">
        <v>24</v>
      </c>
      <c r="E53" s="35"/>
      <c r="F53" s="35">
        <v>68779867</v>
      </c>
      <c r="G53" s="36">
        <f t="shared" si="20"/>
        <v>60.050000000000004</v>
      </c>
      <c r="H53" s="37">
        <f t="shared" si="21"/>
        <v>3457.46</v>
      </c>
      <c r="I53" s="132" t="s">
        <v>59</v>
      </c>
      <c r="J53" s="110"/>
      <c r="K53" s="153"/>
      <c r="L53" s="31" t="s">
        <v>66</v>
      </c>
      <c r="M53" s="31" t="s">
        <v>60</v>
      </c>
      <c r="N53" s="31" t="s">
        <v>61</v>
      </c>
      <c r="O53" s="31" t="s">
        <v>14</v>
      </c>
      <c r="P53" s="31" t="s">
        <v>62</v>
      </c>
      <c r="Q53" s="31" t="s">
        <v>63</v>
      </c>
      <c r="R53" s="35">
        <v>3.8</v>
      </c>
      <c r="S53" s="153">
        <v>860.15</v>
      </c>
      <c r="T53" s="153">
        <v>1509.87</v>
      </c>
      <c r="U53" s="153">
        <v>1087.44</v>
      </c>
      <c r="V53" s="157"/>
      <c r="W53" s="157"/>
      <c r="X53" s="157"/>
      <c r="Y53" s="157"/>
      <c r="Z53" s="157"/>
      <c r="AA53" s="157"/>
      <c r="AB53" s="157">
        <v>18.699000000000002</v>
      </c>
      <c r="AC53" s="157">
        <v>25.591000000000001</v>
      </c>
      <c r="AD53" s="157">
        <v>15.76</v>
      </c>
    </row>
    <row r="54" spans="2:30" s="21" customFormat="1" hidden="1" outlineLevel="2" collapsed="1" x14ac:dyDescent="0.25">
      <c r="B54" s="38">
        <v>8</v>
      </c>
      <c r="C54" s="38" t="s">
        <v>78</v>
      </c>
      <c r="D54" s="38"/>
      <c r="E54" s="38"/>
      <c r="F54" s="38"/>
      <c r="G54" s="39">
        <f>SUM(G55:G62)</f>
        <v>509.40199999999999</v>
      </c>
      <c r="H54" s="40">
        <f>SUM(H55:H62)</f>
        <v>31348.219999999994</v>
      </c>
      <c r="I54" s="133"/>
      <c r="J54" s="111"/>
      <c r="K54" s="162">
        <f>SUM(K55:K62)</f>
        <v>12105</v>
      </c>
      <c r="L54" s="229"/>
      <c r="M54" s="229"/>
      <c r="N54" s="229"/>
      <c r="O54" s="229"/>
      <c r="P54" s="229"/>
      <c r="Q54" s="229"/>
      <c r="R54" s="38"/>
      <c r="S54" s="162">
        <f t="shared" ref="S54:AD54" si="22">SUM(S55:S62)</f>
        <v>5612.37</v>
      </c>
      <c r="T54" s="162">
        <f t="shared" si="22"/>
        <v>5866.6100000000006</v>
      </c>
      <c r="U54" s="162">
        <f t="shared" si="22"/>
        <v>19869.239999999998</v>
      </c>
      <c r="V54" s="163">
        <f t="shared" si="22"/>
        <v>0</v>
      </c>
      <c r="W54" s="163">
        <f t="shared" si="22"/>
        <v>0</v>
      </c>
      <c r="X54" s="163">
        <f t="shared" si="22"/>
        <v>0</v>
      </c>
      <c r="Y54" s="163">
        <f t="shared" si="22"/>
        <v>0</v>
      </c>
      <c r="Z54" s="163">
        <f t="shared" si="22"/>
        <v>0.27</v>
      </c>
      <c r="AA54" s="163">
        <f t="shared" si="22"/>
        <v>16.68</v>
      </c>
      <c r="AB54" s="163">
        <f t="shared" si="22"/>
        <v>122.008</v>
      </c>
      <c r="AC54" s="163">
        <f t="shared" si="22"/>
        <v>99.163999999999987</v>
      </c>
      <c r="AD54" s="163">
        <f t="shared" si="22"/>
        <v>271.27999999999997</v>
      </c>
    </row>
    <row r="55" spans="2:30" s="11" customFormat="1" hidden="1" outlineLevel="3" x14ac:dyDescent="0.25">
      <c r="B55" s="23"/>
      <c r="C55" s="35" t="s">
        <v>78</v>
      </c>
      <c r="D55" s="23">
        <v>12</v>
      </c>
      <c r="E55" s="23"/>
      <c r="F55" s="23">
        <v>60419371</v>
      </c>
      <c r="G55" s="25">
        <f>SUM(V55:AD55)</f>
        <v>61.631999999999998</v>
      </c>
      <c r="H55" s="24">
        <f>SUM(S55:U55)</f>
        <v>2835.07</v>
      </c>
      <c r="I55" s="130" t="s">
        <v>69</v>
      </c>
      <c r="J55" s="108">
        <v>27</v>
      </c>
      <c r="K55" s="152">
        <v>12105</v>
      </c>
      <c r="L55" s="31" t="s">
        <v>66</v>
      </c>
      <c r="M55" s="31" t="s">
        <v>60</v>
      </c>
      <c r="N55" s="31" t="s">
        <v>61</v>
      </c>
      <c r="O55" s="31" t="s">
        <v>14</v>
      </c>
      <c r="P55" s="31" t="s">
        <v>62</v>
      </c>
      <c r="Q55" s="31" t="s">
        <v>63</v>
      </c>
      <c r="R55" s="23">
        <v>3.8</v>
      </c>
      <c r="S55" s="152">
        <v>2835.07</v>
      </c>
      <c r="T55" s="152"/>
      <c r="U55" s="152"/>
      <c r="V55" s="156"/>
      <c r="W55" s="156"/>
      <c r="X55" s="156"/>
      <c r="Y55" s="156"/>
      <c r="Z55" s="156"/>
      <c r="AA55" s="156"/>
      <c r="AB55" s="156">
        <v>61.631999999999998</v>
      </c>
      <c r="AC55" s="156"/>
      <c r="AD55" s="156"/>
    </row>
    <row r="56" spans="2:30" s="11" customFormat="1" hidden="1" outlineLevel="3" x14ac:dyDescent="0.25">
      <c r="B56" s="23"/>
      <c r="C56" s="35" t="s">
        <v>78</v>
      </c>
      <c r="D56" s="23">
        <v>13</v>
      </c>
      <c r="E56" s="23"/>
      <c r="F56" s="23">
        <v>66742305</v>
      </c>
      <c r="G56" s="25">
        <f t="shared" ref="G56:G62" si="23">SUM(V56:AD56)</f>
        <v>71.396999999999991</v>
      </c>
      <c r="H56" s="24">
        <f t="shared" ref="H56:H62" si="24">SUM(S56:U56)</f>
        <v>4535.7199999999993</v>
      </c>
      <c r="I56" s="130" t="s">
        <v>118</v>
      </c>
      <c r="J56" s="108"/>
      <c r="K56" s="152"/>
      <c r="L56" s="31" t="s">
        <v>66</v>
      </c>
      <c r="M56" s="31" t="s">
        <v>60</v>
      </c>
      <c r="N56" s="31" t="s">
        <v>61</v>
      </c>
      <c r="O56" s="31" t="s">
        <v>14</v>
      </c>
      <c r="P56" s="31" t="s">
        <v>62</v>
      </c>
      <c r="Q56" s="31" t="s">
        <v>63</v>
      </c>
      <c r="R56" s="23">
        <v>3.8</v>
      </c>
      <c r="S56" s="152"/>
      <c r="T56" s="152">
        <v>2304.9499999999998</v>
      </c>
      <c r="U56" s="152">
        <v>2230.77</v>
      </c>
      <c r="V56" s="156"/>
      <c r="W56" s="156"/>
      <c r="X56" s="156"/>
      <c r="Y56" s="156"/>
      <c r="Z56" s="156"/>
      <c r="AA56" s="156"/>
      <c r="AB56" s="156"/>
      <c r="AC56" s="156">
        <v>39.067</v>
      </c>
      <c r="AD56" s="156">
        <v>32.33</v>
      </c>
    </row>
    <row r="57" spans="2:30" s="11" customFormat="1" hidden="1" outlineLevel="3" x14ac:dyDescent="0.25">
      <c r="B57" s="23"/>
      <c r="C57" s="35" t="s">
        <v>78</v>
      </c>
      <c r="D57" s="23">
        <v>14</v>
      </c>
      <c r="E57" s="23"/>
      <c r="F57" s="23">
        <v>60919057</v>
      </c>
      <c r="G57" s="25">
        <f t="shared" si="23"/>
        <v>66.396999999999991</v>
      </c>
      <c r="H57" s="24">
        <f t="shared" si="24"/>
        <v>3975.7599999999998</v>
      </c>
      <c r="I57" s="132" t="s">
        <v>59</v>
      </c>
      <c r="J57" s="108"/>
      <c r="K57" s="152"/>
      <c r="L57" s="31" t="s">
        <v>66</v>
      </c>
      <c r="M57" s="31" t="s">
        <v>60</v>
      </c>
      <c r="N57" s="31" t="s">
        <v>61</v>
      </c>
      <c r="O57" s="31" t="s">
        <v>14</v>
      </c>
      <c r="P57" s="31" t="s">
        <v>62</v>
      </c>
      <c r="Q57" s="31" t="s">
        <v>63</v>
      </c>
      <c r="R57" s="23">
        <v>3.8</v>
      </c>
      <c r="S57" s="152">
        <v>906.8</v>
      </c>
      <c r="T57" s="152">
        <v>898.22</v>
      </c>
      <c r="U57" s="152">
        <v>2170.7399999999998</v>
      </c>
      <c r="V57" s="156"/>
      <c r="W57" s="156"/>
      <c r="X57" s="156"/>
      <c r="Y57" s="156"/>
      <c r="Z57" s="156"/>
      <c r="AA57" s="156"/>
      <c r="AB57" s="156">
        <v>19.713000000000001</v>
      </c>
      <c r="AC57" s="156">
        <v>15.224</v>
      </c>
      <c r="AD57" s="156">
        <v>31.46</v>
      </c>
    </row>
    <row r="58" spans="2:30" s="11" customFormat="1" hidden="1" outlineLevel="3" x14ac:dyDescent="0.25">
      <c r="B58" s="23"/>
      <c r="C58" s="35" t="s">
        <v>78</v>
      </c>
      <c r="D58" s="23">
        <v>17</v>
      </c>
      <c r="E58" s="23"/>
      <c r="F58" s="23">
        <v>67606608</v>
      </c>
      <c r="G58" s="25">
        <f t="shared" si="23"/>
        <v>66.367000000000004</v>
      </c>
      <c r="H58" s="24">
        <f t="shared" si="24"/>
        <v>4458.8500000000004</v>
      </c>
      <c r="I58" s="130" t="s">
        <v>118</v>
      </c>
      <c r="J58" s="108"/>
      <c r="K58" s="152"/>
      <c r="L58" s="31" t="s">
        <v>66</v>
      </c>
      <c r="M58" s="31" t="s">
        <v>60</v>
      </c>
      <c r="N58" s="31" t="s">
        <v>61</v>
      </c>
      <c r="O58" s="31" t="s">
        <v>14</v>
      </c>
      <c r="P58" s="31" t="s">
        <v>62</v>
      </c>
      <c r="Q58" s="31" t="s">
        <v>63</v>
      </c>
      <c r="R58" s="23">
        <v>3.8</v>
      </c>
      <c r="S58" s="152"/>
      <c r="T58" s="152">
        <v>710.77</v>
      </c>
      <c r="U58" s="152">
        <v>3748.08</v>
      </c>
      <c r="V58" s="156"/>
      <c r="W58" s="156"/>
      <c r="X58" s="156"/>
      <c r="Y58" s="156"/>
      <c r="Z58" s="156"/>
      <c r="AA58" s="156"/>
      <c r="AB58" s="156"/>
      <c r="AC58" s="156">
        <v>12.047000000000001</v>
      </c>
      <c r="AD58" s="156">
        <v>54.32</v>
      </c>
    </row>
    <row r="59" spans="2:30" s="11" customFormat="1" hidden="1" outlineLevel="3" x14ac:dyDescent="0.25">
      <c r="B59" s="23"/>
      <c r="C59" s="35" t="s">
        <v>78</v>
      </c>
      <c r="D59" s="23">
        <v>18</v>
      </c>
      <c r="E59" s="23"/>
      <c r="F59" s="23">
        <v>67871236</v>
      </c>
      <c r="G59" s="25">
        <f t="shared" si="23"/>
        <v>66.17</v>
      </c>
      <c r="H59" s="24">
        <f t="shared" si="24"/>
        <v>3961.49</v>
      </c>
      <c r="I59" s="132" t="s">
        <v>59</v>
      </c>
      <c r="J59" s="108"/>
      <c r="K59" s="152"/>
      <c r="L59" s="31" t="s">
        <v>66</v>
      </c>
      <c r="M59" s="31" t="s">
        <v>60</v>
      </c>
      <c r="N59" s="31" t="s">
        <v>61</v>
      </c>
      <c r="O59" s="31" t="s">
        <v>14</v>
      </c>
      <c r="P59" s="31" t="s">
        <v>62</v>
      </c>
      <c r="Q59" s="31" t="s">
        <v>63</v>
      </c>
      <c r="R59" s="23">
        <v>3.8</v>
      </c>
      <c r="S59" s="152">
        <v>922.99</v>
      </c>
      <c r="T59" s="152">
        <v>842.23</v>
      </c>
      <c r="U59" s="152">
        <v>2196.27</v>
      </c>
      <c r="V59" s="156"/>
      <c r="W59" s="156"/>
      <c r="X59" s="156"/>
      <c r="Y59" s="156"/>
      <c r="Z59" s="156"/>
      <c r="AA59" s="156"/>
      <c r="AB59" s="156">
        <v>20.065000000000001</v>
      </c>
      <c r="AC59" s="156">
        <v>14.275</v>
      </c>
      <c r="AD59" s="156">
        <v>31.83</v>
      </c>
    </row>
    <row r="60" spans="2:30" s="11" customFormat="1" hidden="1" outlineLevel="3" x14ac:dyDescent="0.25">
      <c r="B60" s="23"/>
      <c r="C60" s="35" t="s">
        <v>78</v>
      </c>
      <c r="D60" s="23">
        <v>19</v>
      </c>
      <c r="E60" s="23"/>
      <c r="F60" s="23">
        <v>66230632</v>
      </c>
      <c r="G60" s="25">
        <f t="shared" si="23"/>
        <v>66.138000000000005</v>
      </c>
      <c r="H60" s="24">
        <f t="shared" si="24"/>
        <v>4032.17</v>
      </c>
      <c r="I60" s="132" t="s">
        <v>59</v>
      </c>
      <c r="J60" s="108"/>
      <c r="K60" s="152"/>
      <c r="L60" s="31" t="s">
        <v>66</v>
      </c>
      <c r="M60" s="31" t="s">
        <v>60</v>
      </c>
      <c r="N60" s="31" t="s">
        <v>61</v>
      </c>
      <c r="O60" s="31" t="s">
        <v>14</v>
      </c>
      <c r="P60" s="31" t="s">
        <v>62</v>
      </c>
      <c r="Q60" s="31" t="s">
        <v>63</v>
      </c>
      <c r="R60" s="23" t="s">
        <v>122</v>
      </c>
      <c r="S60" s="152">
        <v>947.51</v>
      </c>
      <c r="T60" s="152">
        <v>339.84</v>
      </c>
      <c r="U60" s="152">
        <v>2744.82</v>
      </c>
      <c r="V60" s="156"/>
      <c r="W60" s="156"/>
      <c r="X60" s="156"/>
      <c r="Y60" s="156"/>
      <c r="Z60" s="156">
        <v>0.27</v>
      </c>
      <c r="AA60" s="156">
        <v>2.71</v>
      </c>
      <c r="AB60" s="156">
        <v>20.597999999999999</v>
      </c>
      <c r="AC60" s="156">
        <v>5.49</v>
      </c>
      <c r="AD60" s="156">
        <v>37.07</v>
      </c>
    </row>
    <row r="61" spans="2:30" s="11" customFormat="1" hidden="1" outlineLevel="3" x14ac:dyDescent="0.25">
      <c r="B61" s="23"/>
      <c r="C61" s="35" t="s">
        <v>78</v>
      </c>
      <c r="D61" s="23">
        <v>21</v>
      </c>
      <c r="E61" s="23"/>
      <c r="F61" s="23">
        <v>96399464</v>
      </c>
      <c r="G61" s="25">
        <f t="shared" si="23"/>
        <v>66.841000000000008</v>
      </c>
      <c r="H61" s="24">
        <f t="shared" si="24"/>
        <v>4481.42</v>
      </c>
      <c r="I61" s="130" t="s">
        <v>118</v>
      </c>
      <c r="J61" s="108"/>
      <c r="K61" s="152"/>
      <c r="L61" s="31" t="s">
        <v>66</v>
      </c>
      <c r="M61" s="31" t="s">
        <v>60</v>
      </c>
      <c r="N61" s="31" t="s">
        <v>61</v>
      </c>
      <c r="O61" s="31" t="s">
        <v>14</v>
      </c>
      <c r="P61" s="31" t="s">
        <v>62</v>
      </c>
      <c r="Q61" s="31" t="s">
        <v>63</v>
      </c>
      <c r="R61" s="23">
        <v>3.8</v>
      </c>
      <c r="S61" s="152"/>
      <c r="T61" s="152">
        <v>770.6</v>
      </c>
      <c r="U61" s="152">
        <v>3710.82</v>
      </c>
      <c r="V61" s="156"/>
      <c r="W61" s="156"/>
      <c r="X61" s="156"/>
      <c r="Y61" s="156"/>
      <c r="Z61" s="156"/>
      <c r="AA61" s="156"/>
      <c r="AB61" s="156"/>
      <c r="AC61" s="156">
        <v>13.061</v>
      </c>
      <c r="AD61" s="156">
        <v>53.78</v>
      </c>
    </row>
    <row r="62" spans="2:30" s="11" customFormat="1" hidden="1" outlineLevel="3" x14ac:dyDescent="0.25">
      <c r="B62" s="23"/>
      <c r="C62" s="35" t="s">
        <v>78</v>
      </c>
      <c r="D62" s="23">
        <v>28</v>
      </c>
      <c r="E62" s="23"/>
      <c r="F62" s="23">
        <v>68772045</v>
      </c>
      <c r="G62" s="25">
        <f t="shared" si="23"/>
        <v>44.46</v>
      </c>
      <c r="H62" s="24">
        <f t="shared" si="24"/>
        <v>3067.74</v>
      </c>
      <c r="I62" s="130" t="s">
        <v>118</v>
      </c>
      <c r="J62" s="108"/>
      <c r="K62" s="152"/>
      <c r="L62" s="31" t="s">
        <v>66</v>
      </c>
      <c r="M62" s="31" t="s">
        <v>60</v>
      </c>
      <c r="N62" s="31" t="s">
        <v>128</v>
      </c>
      <c r="O62" s="31" t="s">
        <v>14</v>
      </c>
      <c r="P62" s="31" t="s">
        <v>62</v>
      </c>
      <c r="Q62" s="31" t="s">
        <v>63</v>
      </c>
      <c r="R62" s="23">
        <v>3.8</v>
      </c>
      <c r="S62" s="152"/>
      <c r="T62" s="152"/>
      <c r="U62" s="152">
        <v>3067.74</v>
      </c>
      <c r="V62" s="156"/>
      <c r="W62" s="156"/>
      <c r="X62" s="156"/>
      <c r="Y62" s="156"/>
      <c r="Z62" s="156"/>
      <c r="AA62" s="156">
        <v>13.97</v>
      </c>
      <c r="AB62" s="156"/>
      <c r="AC62" s="156"/>
      <c r="AD62" s="156">
        <v>30.49</v>
      </c>
    </row>
    <row r="63" spans="2:30" s="21" customFormat="1" hidden="1" outlineLevel="2" collapsed="1" x14ac:dyDescent="0.25">
      <c r="B63" s="38">
        <v>9</v>
      </c>
      <c r="C63" s="38" t="s">
        <v>79</v>
      </c>
      <c r="D63" s="38"/>
      <c r="E63" s="38"/>
      <c r="F63" s="38"/>
      <c r="G63" s="39">
        <f>SUM(G64:G65)</f>
        <v>0</v>
      </c>
      <c r="H63" s="40">
        <f>SUM(H64:H65)</f>
        <v>0</v>
      </c>
      <c r="I63" s="133"/>
      <c r="J63" s="111"/>
      <c r="K63" s="162">
        <f>SUM(K64:K65)</f>
        <v>0</v>
      </c>
      <c r="L63" s="38"/>
      <c r="M63" s="38"/>
      <c r="N63" s="38"/>
      <c r="O63" s="38"/>
      <c r="P63" s="38"/>
      <c r="Q63" s="38"/>
      <c r="R63" s="38"/>
      <c r="S63" s="162">
        <f t="shared" ref="S63:AD63" si="25">SUM(S64:S65)</f>
        <v>0</v>
      </c>
      <c r="T63" s="162">
        <f t="shared" si="25"/>
        <v>0</v>
      </c>
      <c r="U63" s="162">
        <f t="shared" si="25"/>
        <v>0</v>
      </c>
      <c r="V63" s="163">
        <f t="shared" si="25"/>
        <v>0</v>
      </c>
      <c r="W63" s="163">
        <f t="shared" si="25"/>
        <v>0</v>
      </c>
      <c r="X63" s="163">
        <f t="shared" si="25"/>
        <v>0</v>
      </c>
      <c r="Y63" s="163">
        <f t="shared" si="25"/>
        <v>0</v>
      </c>
      <c r="Z63" s="163">
        <f t="shared" si="25"/>
        <v>0</v>
      </c>
      <c r="AA63" s="163">
        <f t="shared" si="25"/>
        <v>0</v>
      </c>
      <c r="AB63" s="163">
        <f t="shared" si="25"/>
        <v>0</v>
      </c>
      <c r="AC63" s="163">
        <f t="shared" si="25"/>
        <v>0</v>
      </c>
      <c r="AD63" s="163">
        <f t="shared" si="25"/>
        <v>0</v>
      </c>
    </row>
    <row r="64" spans="2:30" s="11" customFormat="1" hidden="1" outlineLevel="3" x14ac:dyDescent="0.25">
      <c r="B64" s="23"/>
      <c r="C64" s="35" t="s">
        <v>79</v>
      </c>
      <c r="D64" s="23"/>
      <c r="E64" s="23"/>
      <c r="F64" s="23"/>
      <c r="G64" s="25">
        <f>SUM(V64:AD64)</f>
        <v>0</v>
      </c>
      <c r="H64" s="24">
        <f>SUM(S64:U64)</f>
        <v>0</v>
      </c>
      <c r="I64" s="130"/>
      <c r="J64" s="108"/>
      <c r="K64" s="152"/>
      <c r="L64" s="23"/>
      <c r="M64" s="23"/>
      <c r="N64" s="23"/>
      <c r="O64" s="23"/>
      <c r="P64" s="23"/>
      <c r="Q64" s="23"/>
      <c r="R64" s="23"/>
      <c r="S64" s="152"/>
      <c r="T64" s="152"/>
      <c r="U64" s="152"/>
      <c r="V64" s="156"/>
      <c r="W64" s="156"/>
      <c r="X64" s="156"/>
      <c r="Y64" s="156"/>
      <c r="Z64" s="156"/>
      <c r="AA64" s="156"/>
      <c r="AB64" s="156"/>
      <c r="AC64" s="156"/>
      <c r="AD64" s="156"/>
    </row>
    <row r="65" spans="1:30" s="11" customFormat="1" hidden="1" outlineLevel="3" x14ac:dyDescent="0.25">
      <c r="B65" s="23"/>
      <c r="C65" s="35" t="s">
        <v>79</v>
      </c>
      <c r="D65" s="23"/>
      <c r="E65" s="23"/>
      <c r="F65" s="23"/>
      <c r="G65" s="25">
        <f>SUM(V65:AD65)</f>
        <v>0</v>
      </c>
      <c r="H65" s="24">
        <f>SUM(S65:U65)</f>
        <v>0</v>
      </c>
      <c r="I65" s="130"/>
      <c r="J65" s="108"/>
      <c r="K65" s="152"/>
      <c r="L65" s="23"/>
      <c r="M65" s="23"/>
      <c r="N65" s="23"/>
      <c r="O65" s="23"/>
      <c r="P65" s="23"/>
      <c r="Q65" s="23"/>
      <c r="R65" s="23"/>
      <c r="S65" s="152"/>
      <c r="T65" s="152"/>
      <c r="U65" s="152"/>
      <c r="V65" s="156"/>
      <c r="W65" s="156"/>
      <c r="X65" s="156"/>
      <c r="Y65" s="156"/>
      <c r="Z65" s="156"/>
      <c r="AA65" s="156"/>
      <c r="AB65" s="156"/>
      <c r="AC65" s="156"/>
      <c r="AD65" s="156"/>
    </row>
    <row r="66" spans="1:30" s="20" customFormat="1" hidden="1" outlineLevel="1" collapsed="1" x14ac:dyDescent="0.25">
      <c r="B66" s="32" t="s">
        <v>54</v>
      </c>
      <c r="C66" s="32"/>
      <c r="D66" s="32"/>
      <c r="E66" s="32">
        <f>E19</f>
        <v>2019</v>
      </c>
      <c r="F66" s="32"/>
      <c r="G66" s="33">
        <f>G67+G70+G73</f>
        <v>0</v>
      </c>
      <c r="H66" s="34">
        <f>H67+H70+H73</f>
        <v>0</v>
      </c>
      <c r="I66" s="131"/>
      <c r="J66" s="109"/>
      <c r="K66" s="160">
        <f>K67+K70+K73</f>
        <v>0</v>
      </c>
      <c r="L66" s="33"/>
      <c r="M66" s="33"/>
      <c r="N66" s="33"/>
      <c r="O66" s="33"/>
      <c r="P66" s="33"/>
      <c r="Q66" s="33"/>
      <c r="R66" s="33"/>
      <c r="S66" s="160">
        <f t="shared" ref="S66:AD66" si="26">S67+S70+S73</f>
        <v>0</v>
      </c>
      <c r="T66" s="160">
        <f t="shared" si="26"/>
        <v>0</v>
      </c>
      <c r="U66" s="160">
        <f t="shared" si="26"/>
        <v>0</v>
      </c>
      <c r="V66" s="161">
        <f t="shared" si="26"/>
        <v>0</v>
      </c>
      <c r="W66" s="161">
        <f t="shared" si="26"/>
        <v>0</v>
      </c>
      <c r="X66" s="161">
        <f t="shared" si="26"/>
        <v>0</v>
      </c>
      <c r="Y66" s="161">
        <f t="shared" si="26"/>
        <v>0</v>
      </c>
      <c r="Z66" s="161">
        <f t="shared" si="26"/>
        <v>0</v>
      </c>
      <c r="AA66" s="161">
        <f t="shared" si="26"/>
        <v>0</v>
      </c>
      <c r="AB66" s="161">
        <f t="shared" si="26"/>
        <v>0</v>
      </c>
      <c r="AC66" s="161">
        <f t="shared" si="26"/>
        <v>0</v>
      </c>
      <c r="AD66" s="161">
        <f t="shared" si="26"/>
        <v>0</v>
      </c>
    </row>
    <row r="67" spans="1:30" s="21" customFormat="1" hidden="1" outlineLevel="2" collapsed="1" x14ac:dyDescent="0.25">
      <c r="B67" s="41">
        <v>10</v>
      </c>
      <c r="C67" s="41" t="s">
        <v>82</v>
      </c>
      <c r="D67" s="41"/>
      <c r="E67" s="41"/>
      <c r="F67" s="41"/>
      <c r="G67" s="42">
        <f>SUM(G68:G69)</f>
        <v>0</v>
      </c>
      <c r="H67" s="43">
        <f>SUM(H68:H69)</f>
        <v>0</v>
      </c>
      <c r="I67" s="134"/>
      <c r="J67" s="112"/>
      <c r="K67" s="158">
        <f>SUM(K68:K69)</f>
        <v>0</v>
      </c>
      <c r="L67" s="41"/>
      <c r="M67" s="41"/>
      <c r="N67" s="41"/>
      <c r="O67" s="41"/>
      <c r="P67" s="41"/>
      <c r="Q67" s="41"/>
      <c r="R67" s="41"/>
      <c r="S67" s="158">
        <f t="shared" ref="S67:AD67" si="27">SUM(S68:S69)</f>
        <v>0</v>
      </c>
      <c r="T67" s="158">
        <f t="shared" si="27"/>
        <v>0</v>
      </c>
      <c r="U67" s="158">
        <f t="shared" si="27"/>
        <v>0</v>
      </c>
      <c r="V67" s="159">
        <f t="shared" si="27"/>
        <v>0</v>
      </c>
      <c r="W67" s="159">
        <f t="shared" si="27"/>
        <v>0</v>
      </c>
      <c r="X67" s="159">
        <f t="shared" si="27"/>
        <v>0</v>
      </c>
      <c r="Y67" s="159">
        <f t="shared" si="27"/>
        <v>0</v>
      </c>
      <c r="Z67" s="159">
        <f t="shared" si="27"/>
        <v>0</v>
      </c>
      <c r="AA67" s="159">
        <f t="shared" si="27"/>
        <v>0</v>
      </c>
      <c r="AB67" s="159">
        <f t="shared" si="27"/>
        <v>0</v>
      </c>
      <c r="AC67" s="159">
        <f t="shared" si="27"/>
        <v>0</v>
      </c>
      <c r="AD67" s="159">
        <f t="shared" si="27"/>
        <v>0</v>
      </c>
    </row>
    <row r="68" spans="1:30" s="11" customFormat="1" hidden="1" outlineLevel="3" x14ac:dyDescent="0.25">
      <c r="B68" s="31"/>
      <c r="C68" s="35" t="s">
        <v>82</v>
      </c>
      <c r="D68" s="23"/>
      <c r="E68" s="23"/>
      <c r="F68" s="23"/>
      <c r="G68" s="156">
        <f>SUM(V68:AD68)</f>
        <v>0</v>
      </c>
      <c r="H68" s="152">
        <f>SUM(S68:U68)</f>
        <v>0</v>
      </c>
      <c r="I68" s="130"/>
      <c r="J68" s="108"/>
      <c r="K68" s="152"/>
      <c r="L68" s="23"/>
      <c r="M68" s="23"/>
      <c r="N68" s="23"/>
      <c r="O68" s="23"/>
      <c r="P68" s="23"/>
      <c r="Q68" s="23"/>
      <c r="R68" s="23"/>
      <c r="S68" s="152"/>
      <c r="T68" s="152"/>
      <c r="U68" s="152"/>
      <c r="V68" s="156"/>
      <c r="W68" s="156"/>
      <c r="X68" s="156"/>
      <c r="Y68" s="156"/>
      <c r="Z68" s="156"/>
      <c r="AA68" s="156"/>
      <c r="AB68" s="156"/>
      <c r="AC68" s="156"/>
      <c r="AD68" s="156"/>
    </row>
    <row r="69" spans="1:30" s="11" customFormat="1" hidden="1" outlineLevel="3" x14ac:dyDescent="0.25">
      <c r="B69" s="31"/>
      <c r="C69" s="35" t="s">
        <v>82</v>
      </c>
      <c r="D69" s="23"/>
      <c r="E69" s="23"/>
      <c r="F69" s="23"/>
      <c r="G69" s="156">
        <f>SUM(V69:AD69)</f>
        <v>0</v>
      </c>
      <c r="H69" s="152">
        <f>SUM(S69:U69)</f>
        <v>0</v>
      </c>
      <c r="I69" s="130"/>
      <c r="J69" s="108"/>
      <c r="K69" s="152"/>
      <c r="L69" s="23"/>
      <c r="M69" s="23"/>
      <c r="N69" s="23"/>
      <c r="O69" s="23"/>
      <c r="P69" s="23"/>
      <c r="Q69" s="23"/>
      <c r="R69" s="23"/>
      <c r="S69" s="152"/>
      <c r="T69" s="152"/>
      <c r="U69" s="152"/>
      <c r="V69" s="156"/>
      <c r="W69" s="156"/>
      <c r="X69" s="156"/>
      <c r="Y69" s="156"/>
      <c r="Z69" s="156"/>
      <c r="AA69" s="156"/>
      <c r="AB69" s="156"/>
      <c r="AC69" s="156"/>
      <c r="AD69" s="156"/>
    </row>
    <row r="70" spans="1:30" s="21" customFormat="1" hidden="1" outlineLevel="2" collapsed="1" x14ac:dyDescent="0.25">
      <c r="B70" s="41">
        <v>11</v>
      </c>
      <c r="C70" s="41" t="s">
        <v>81</v>
      </c>
      <c r="D70" s="41"/>
      <c r="E70" s="41"/>
      <c r="F70" s="41"/>
      <c r="G70" s="42">
        <f>SUM(G71:G72)</f>
        <v>0</v>
      </c>
      <c r="H70" s="43">
        <f>SUM(H71:H72)</f>
        <v>0</v>
      </c>
      <c r="I70" s="134"/>
      <c r="J70" s="112"/>
      <c r="K70" s="158">
        <f>SUM(K71:K72)</f>
        <v>0</v>
      </c>
      <c r="L70" s="41"/>
      <c r="M70" s="41"/>
      <c r="N70" s="41"/>
      <c r="O70" s="41"/>
      <c r="P70" s="41"/>
      <c r="Q70" s="41"/>
      <c r="R70" s="41"/>
      <c r="S70" s="158">
        <f t="shared" ref="S70:AD70" si="28">SUM(S71:S72)</f>
        <v>0</v>
      </c>
      <c r="T70" s="158">
        <f t="shared" si="28"/>
        <v>0</v>
      </c>
      <c r="U70" s="158">
        <f t="shared" si="28"/>
        <v>0</v>
      </c>
      <c r="V70" s="159">
        <f t="shared" si="28"/>
        <v>0</v>
      </c>
      <c r="W70" s="159">
        <f t="shared" si="28"/>
        <v>0</v>
      </c>
      <c r="X70" s="159">
        <f t="shared" si="28"/>
        <v>0</v>
      </c>
      <c r="Y70" s="159">
        <f t="shared" si="28"/>
        <v>0</v>
      </c>
      <c r="Z70" s="159">
        <f t="shared" si="28"/>
        <v>0</v>
      </c>
      <c r="AA70" s="159">
        <f t="shared" si="28"/>
        <v>0</v>
      </c>
      <c r="AB70" s="159">
        <f t="shared" si="28"/>
        <v>0</v>
      </c>
      <c r="AC70" s="159">
        <f t="shared" si="28"/>
        <v>0</v>
      </c>
      <c r="AD70" s="159">
        <f t="shared" si="28"/>
        <v>0</v>
      </c>
    </row>
    <row r="71" spans="1:30" s="11" customFormat="1" hidden="1" outlineLevel="3" x14ac:dyDescent="0.25">
      <c r="B71" s="23"/>
      <c r="C71" s="35" t="s">
        <v>81</v>
      </c>
      <c r="D71" s="23"/>
      <c r="E71" s="23"/>
      <c r="F71" s="23"/>
      <c r="G71" s="156">
        <f>SUM(V71:AD71)</f>
        <v>0</v>
      </c>
      <c r="H71" s="152">
        <f>SUM(S71:U71)</f>
        <v>0</v>
      </c>
      <c r="I71" s="130"/>
      <c r="J71" s="108"/>
      <c r="K71" s="152"/>
      <c r="L71" s="23"/>
      <c r="M71" s="23"/>
      <c r="N71" s="23"/>
      <c r="O71" s="23"/>
      <c r="P71" s="23"/>
      <c r="Q71" s="23"/>
      <c r="R71" s="23"/>
      <c r="S71" s="152"/>
      <c r="T71" s="152"/>
      <c r="U71" s="152"/>
      <c r="V71" s="156"/>
      <c r="W71" s="156"/>
      <c r="X71" s="156"/>
      <c r="Y71" s="156"/>
      <c r="Z71" s="156"/>
      <c r="AA71" s="156"/>
      <c r="AB71" s="156"/>
      <c r="AC71" s="156"/>
      <c r="AD71" s="156"/>
    </row>
    <row r="72" spans="1:30" s="11" customFormat="1" hidden="1" outlineLevel="3" x14ac:dyDescent="0.25">
      <c r="B72" s="23"/>
      <c r="C72" s="35" t="s">
        <v>81</v>
      </c>
      <c r="D72" s="23"/>
      <c r="E72" s="23"/>
      <c r="F72" s="23"/>
      <c r="G72" s="156">
        <f>SUM(V72:AD72)</f>
        <v>0</v>
      </c>
      <c r="H72" s="152">
        <f>SUM(S72:U72)</f>
        <v>0</v>
      </c>
      <c r="I72" s="130"/>
      <c r="J72" s="108"/>
      <c r="K72" s="152"/>
      <c r="L72" s="23"/>
      <c r="M72" s="23"/>
      <c r="N72" s="23"/>
      <c r="O72" s="23"/>
      <c r="P72" s="23"/>
      <c r="Q72" s="23"/>
      <c r="R72" s="23"/>
      <c r="S72" s="152"/>
      <c r="T72" s="152"/>
      <c r="U72" s="152"/>
      <c r="V72" s="156"/>
      <c r="W72" s="156"/>
      <c r="X72" s="156"/>
      <c r="Y72" s="156"/>
      <c r="Z72" s="156"/>
      <c r="AA72" s="156"/>
      <c r="AB72" s="156"/>
      <c r="AC72" s="156"/>
      <c r="AD72" s="156"/>
    </row>
    <row r="73" spans="1:30" s="21" customFormat="1" hidden="1" outlineLevel="2" collapsed="1" x14ac:dyDescent="0.25">
      <c r="B73" s="41">
        <v>12</v>
      </c>
      <c r="C73" s="41" t="s">
        <v>80</v>
      </c>
      <c r="D73" s="41"/>
      <c r="E73" s="41"/>
      <c r="F73" s="41"/>
      <c r="G73" s="42">
        <f>SUM(G74:G75)</f>
        <v>0</v>
      </c>
      <c r="H73" s="43">
        <f>SUM(H74:H75)</f>
        <v>0</v>
      </c>
      <c r="I73" s="134"/>
      <c r="J73" s="112"/>
      <c r="K73" s="158">
        <f>SUM(K74:K75)</f>
        <v>0</v>
      </c>
      <c r="L73" s="41"/>
      <c r="M73" s="41"/>
      <c r="N73" s="41"/>
      <c r="O73" s="41"/>
      <c r="P73" s="41"/>
      <c r="Q73" s="41"/>
      <c r="R73" s="41"/>
      <c r="S73" s="158">
        <f t="shared" ref="S73:AD73" si="29">SUM(S74:S75)</f>
        <v>0</v>
      </c>
      <c r="T73" s="158">
        <f t="shared" si="29"/>
        <v>0</v>
      </c>
      <c r="U73" s="158">
        <f t="shared" si="29"/>
        <v>0</v>
      </c>
      <c r="V73" s="159">
        <f t="shared" si="29"/>
        <v>0</v>
      </c>
      <c r="W73" s="159">
        <f t="shared" si="29"/>
        <v>0</v>
      </c>
      <c r="X73" s="159">
        <f t="shared" si="29"/>
        <v>0</v>
      </c>
      <c r="Y73" s="159">
        <f t="shared" si="29"/>
        <v>0</v>
      </c>
      <c r="Z73" s="159">
        <f t="shared" si="29"/>
        <v>0</v>
      </c>
      <c r="AA73" s="159">
        <f t="shared" si="29"/>
        <v>0</v>
      </c>
      <c r="AB73" s="159">
        <f t="shared" si="29"/>
        <v>0</v>
      </c>
      <c r="AC73" s="159">
        <f t="shared" si="29"/>
        <v>0</v>
      </c>
      <c r="AD73" s="159">
        <f t="shared" si="29"/>
        <v>0</v>
      </c>
    </row>
    <row r="74" spans="1:30" s="11" customFormat="1" hidden="1" outlineLevel="3" x14ac:dyDescent="0.25">
      <c r="B74" s="23"/>
      <c r="C74" s="35" t="s">
        <v>80</v>
      </c>
      <c r="D74" s="23"/>
      <c r="E74" s="23"/>
      <c r="F74" s="23"/>
      <c r="G74" s="156">
        <f>SUM(V74:AD74)</f>
        <v>0</v>
      </c>
      <c r="H74" s="152">
        <f>SUM(S74:U74)</f>
        <v>0</v>
      </c>
      <c r="I74" s="130"/>
      <c r="J74" s="108"/>
      <c r="K74" s="152"/>
      <c r="L74" s="23"/>
      <c r="M74" s="23"/>
      <c r="N74" s="23"/>
      <c r="O74" s="23"/>
      <c r="P74" s="23"/>
      <c r="Q74" s="23"/>
      <c r="R74" s="23"/>
      <c r="S74" s="152"/>
      <c r="T74" s="152"/>
      <c r="U74" s="152"/>
      <c r="V74" s="156"/>
      <c r="W74" s="156"/>
      <c r="X74" s="156"/>
      <c r="Y74" s="156"/>
      <c r="Z74" s="156"/>
      <c r="AA74" s="156"/>
      <c r="AB74" s="156"/>
      <c r="AC74" s="156"/>
      <c r="AD74" s="156"/>
    </row>
    <row r="75" spans="1:30" s="11" customFormat="1" hidden="1" outlineLevel="3" x14ac:dyDescent="0.25">
      <c r="A75" s="11" t="s">
        <v>125</v>
      </c>
      <c r="B75" s="23"/>
      <c r="C75" s="35" t="s">
        <v>80</v>
      </c>
      <c r="D75" s="23"/>
      <c r="E75" s="23"/>
      <c r="F75" s="23"/>
      <c r="G75" s="156">
        <f>SUM(V75:AD75)</f>
        <v>0</v>
      </c>
      <c r="H75" s="152">
        <f>SUM(S75:U75)</f>
        <v>0</v>
      </c>
      <c r="I75" s="130"/>
      <c r="J75" s="108"/>
      <c r="K75" s="152"/>
      <c r="L75" s="23"/>
      <c r="M75" s="23"/>
      <c r="N75" s="23"/>
      <c r="O75" s="23"/>
      <c r="P75" s="23"/>
      <c r="Q75" s="23"/>
      <c r="R75" s="23"/>
      <c r="S75" s="152"/>
      <c r="T75" s="152"/>
      <c r="U75" s="152"/>
      <c r="V75" s="156"/>
      <c r="W75" s="156"/>
      <c r="X75" s="156"/>
      <c r="Y75" s="156"/>
      <c r="Z75" s="156"/>
      <c r="AA75" s="156"/>
      <c r="AB75" s="156"/>
      <c r="AC75" s="156"/>
      <c r="AD75" s="156"/>
    </row>
    <row r="76" spans="1:30" s="19" customFormat="1" x14ac:dyDescent="0.25">
      <c r="K76" s="251"/>
    </row>
    <row r="77" spans="1:30" s="11" customFormat="1" x14ac:dyDescent="0.25">
      <c r="K77" s="252"/>
    </row>
    <row r="78" spans="1:30" s="18" customFormat="1" ht="21.75" customHeight="1" x14ac:dyDescent="0.25">
      <c r="B78" s="212" t="s">
        <v>8</v>
      </c>
      <c r="C78" s="213"/>
      <c r="D78" s="212"/>
      <c r="E78" s="212">
        <f>E16</f>
        <v>2020</v>
      </c>
      <c r="F78" s="212"/>
      <c r="G78" s="214">
        <f>G80+G87+G97+G109</f>
        <v>211.85999999999999</v>
      </c>
      <c r="H78" s="215">
        <f>H80+H87+H97+H109</f>
        <v>11327.38</v>
      </c>
      <c r="I78" s="213"/>
      <c r="J78" s="216"/>
      <c r="K78" s="217">
        <f>K80+K87+K97+K109</f>
        <v>0</v>
      </c>
      <c r="L78" s="214"/>
      <c r="M78" s="214"/>
      <c r="N78" s="214"/>
      <c r="O78" s="214"/>
      <c r="P78" s="214"/>
      <c r="Q78" s="214"/>
      <c r="R78" s="214"/>
      <c r="S78" s="217">
        <f t="shared" ref="S78:AD78" si="30">S80+S87+S97+S109</f>
        <v>0</v>
      </c>
      <c r="T78" s="217">
        <f t="shared" si="30"/>
        <v>4348.32</v>
      </c>
      <c r="U78" s="217">
        <f t="shared" si="30"/>
        <v>6979.0599999999995</v>
      </c>
      <c r="V78" s="218">
        <f t="shared" si="30"/>
        <v>0</v>
      </c>
      <c r="W78" s="218">
        <f t="shared" si="30"/>
        <v>0</v>
      </c>
      <c r="X78" s="218">
        <f t="shared" si="30"/>
        <v>0</v>
      </c>
      <c r="Y78" s="218">
        <f t="shared" si="30"/>
        <v>0</v>
      </c>
      <c r="Z78" s="218">
        <f t="shared" si="30"/>
        <v>0</v>
      </c>
      <c r="AA78" s="218">
        <f t="shared" si="30"/>
        <v>0</v>
      </c>
      <c r="AB78" s="218">
        <f t="shared" si="30"/>
        <v>0</v>
      </c>
      <c r="AC78" s="218">
        <f t="shared" si="30"/>
        <v>90.59</v>
      </c>
      <c r="AD78" s="218">
        <f t="shared" si="30"/>
        <v>121.27</v>
      </c>
    </row>
    <row r="79" spans="1:30" s="19" customFormat="1" ht="14.25" customHeight="1" collapsed="1" x14ac:dyDescent="0.25">
      <c r="B79" s="205">
        <v>1</v>
      </c>
      <c r="C79" s="3" t="s">
        <v>124</v>
      </c>
      <c r="D79" s="2"/>
      <c r="E79" s="205">
        <f>E16</f>
        <v>2020</v>
      </c>
      <c r="F79" s="205"/>
      <c r="G79" s="206">
        <f>G80+G87</f>
        <v>200.94</v>
      </c>
      <c r="H79" s="205">
        <f>H80+H87</f>
        <v>10748.619999999999</v>
      </c>
      <c r="I79" s="207"/>
      <c r="J79" s="208"/>
      <c r="K79" s="210">
        <f>K80+K87</f>
        <v>0</v>
      </c>
      <c r="L79" s="205"/>
      <c r="M79" s="205"/>
      <c r="N79" s="205"/>
      <c r="O79" s="205"/>
      <c r="P79" s="205"/>
      <c r="Q79" s="205"/>
      <c r="R79" s="205"/>
      <c r="S79" s="210">
        <f t="shared" ref="S79:AD79" si="31">S80+S87</f>
        <v>0</v>
      </c>
      <c r="T79" s="210">
        <f t="shared" si="31"/>
        <v>4348.32</v>
      </c>
      <c r="U79" s="210">
        <f t="shared" si="31"/>
        <v>6400.2999999999993</v>
      </c>
      <c r="V79" s="211">
        <f t="shared" si="31"/>
        <v>0</v>
      </c>
      <c r="W79" s="211">
        <f t="shared" si="31"/>
        <v>0</v>
      </c>
      <c r="X79" s="211">
        <f t="shared" si="31"/>
        <v>0</v>
      </c>
      <c r="Y79" s="211">
        <f t="shared" si="31"/>
        <v>0</v>
      </c>
      <c r="Z79" s="211">
        <f t="shared" si="31"/>
        <v>0</v>
      </c>
      <c r="AA79" s="211">
        <f t="shared" si="31"/>
        <v>0</v>
      </c>
      <c r="AB79" s="211">
        <f t="shared" si="31"/>
        <v>0</v>
      </c>
      <c r="AC79" s="211">
        <f t="shared" si="31"/>
        <v>90.59</v>
      </c>
      <c r="AD79" s="211">
        <f t="shared" si="31"/>
        <v>110.35</v>
      </c>
    </row>
    <row r="80" spans="1:30" s="20" customFormat="1" ht="14.25" hidden="1" customHeight="1" outlineLevel="1" x14ac:dyDescent="0.25">
      <c r="B80" s="171" t="s">
        <v>51</v>
      </c>
      <c r="C80" s="171"/>
      <c r="D80" s="171"/>
      <c r="E80" s="171">
        <f>E78</f>
        <v>2020</v>
      </c>
      <c r="F80" s="171"/>
      <c r="G80" s="177">
        <f>G81+G83+G85</f>
        <v>135.56</v>
      </c>
      <c r="H80" s="176">
        <f>H81+H83+H85</f>
        <v>7184.08</v>
      </c>
      <c r="I80" s="174"/>
      <c r="J80" s="175"/>
      <c r="K80" s="176">
        <f>K81+K83+K85</f>
        <v>0</v>
      </c>
      <c r="L80" s="172"/>
      <c r="M80" s="172"/>
      <c r="N80" s="172"/>
      <c r="O80" s="172"/>
      <c r="P80" s="172"/>
      <c r="Q80" s="172"/>
      <c r="R80" s="172"/>
      <c r="S80" s="176">
        <f t="shared" ref="S80:AD80" si="32">S81+S83+S85</f>
        <v>0</v>
      </c>
      <c r="T80" s="176">
        <f t="shared" si="32"/>
        <v>3256.32</v>
      </c>
      <c r="U80" s="176">
        <f t="shared" si="32"/>
        <v>3927.7599999999998</v>
      </c>
      <c r="V80" s="177">
        <f t="shared" si="32"/>
        <v>0</v>
      </c>
      <c r="W80" s="177">
        <f t="shared" si="32"/>
        <v>0</v>
      </c>
      <c r="X80" s="177">
        <f t="shared" si="32"/>
        <v>0</v>
      </c>
      <c r="Y80" s="177">
        <f t="shared" si="32"/>
        <v>0</v>
      </c>
      <c r="Z80" s="177">
        <f t="shared" si="32"/>
        <v>0</v>
      </c>
      <c r="AA80" s="177">
        <f t="shared" si="32"/>
        <v>0</v>
      </c>
      <c r="AB80" s="177">
        <f t="shared" si="32"/>
        <v>0</v>
      </c>
      <c r="AC80" s="177">
        <f t="shared" si="32"/>
        <v>67.84</v>
      </c>
      <c r="AD80" s="177">
        <f t="shared" si="32"/>
        <v>67.72</v>
      </c>
    </row>
    <row r="81" spans="2:30" s="21" customFormat="1" ht="14.25" hidden="1" customHeight="1" outlineLevel="2" x14ac:dyDescent="0.25">
      <c r="B81" s="178">
        <v>1</v>
      </c>
      <c r="C81" s="178" t="s">
        <v>71</v>
      </c>
      <c r="D81" s="178"/>
      <c r="E81" s="178">
        <f>E78</f>
        <v>2020</v>
      </c>
      <c r="F81" s="178"/>
      <c r="G81" s="184">
        <f>SUM(G82:G82)</f>
        <v>0</v>
      </c>
      <c r="H81" s="183">
        <f>SUM(H82:H82)</f>
        <v>0</v>
      </c>
      <c r="I81" s="181"/>
      <c r="J81" s="182"/>
      <c r="K81" s="183">
        <f>SUM(K82:K82)</f>
        <v>0</v>
      </c>
      <c r="L81" s="178"/>
      <c r="M81" s="178"/>
      <c r="N81" s="178"/>
      <c r="O81" s="178"/>
      <c r="P81" s="178"/>
      <c r="Q81" s="178"/>
      <c r="R81" s="178"/>
      <c r="S81" s="183">
        <f t="shared" ref="S81:AD81" si="33">SUM(S82:S82)</f>
        <v>0</v>
      </c>
      <c r="T81" s="183">
        <f t="shared" si="33"/>
        <v>0</v>
      </c>
      <c r="U81" s="183">
        <f t="shared" si="33"/>
        <v>0</v>
      </c>
      <c r="V81" s="184">
        <f t="shared" si="33"/>
        <v>0</v>
      </c>
      <c r="W81" s="184">
        <f t="shared" si="33"/>
        <v>0</v>
      </c>
      <c r="X81" s="184">
        <f t="shared" si="33"/>
        <v>0</v>
      </c>
      <c r="Y81" s="184">
        <f t="shared" si="33"/>
        <v>0</v>
      </c>
      <c r="Z81" s="184">
        <f t="shared" si="33"/>
        <v>0</v>
      </c>
      <c r="AA81" s="184">
        <f t="shared" si="33"/>
        <v>0</v>
      </c>
      <c r="AB81" s="184">
        <f t="shared" si="33"/>
        <v>0</v>
      </c>
      <c r="AC81" s="184">
        <f t="shared" si="33"/>
        <v>0</v>
      </c>
      <c r="AD81" s="184">
        <f t="shared" si="33"/>
        <v>0</v>
      </c>
    </row>
    <row r="82" spans="2:30" s="11" customFormat="1" hidden="1" outlineLevel="3" x14ac:dyDescent="0.25">
      <c r="B82" s="185"/>
      <c r="C82" s="186" t="s">
        <v>71</v>
      </c>
      <c r="D82" s="187"/>
      <c r="E82" s="187"/>
      <c r="F82" s="187"/>
      <c r="G82" s="191">
        <f>SUM(V82:AD82)</f>
        <v>0</v>
      </c>
      <c r="H82" s="190">
        <f>SUM(S82:U82)</f>
        <v>0</v>
      </c>
      <c r="I82" s="188"/>
      <c r="J82" s="189"/>
      <c r="K82" s="190"/>
      <c r="L82" s="187"/>
      <c r="M82" s="187"/>
      <c r="N82" s="187"/>
      <c r="O82" s="187"/>
      <c r="P82" s="187"/>
      <c r="Q82" s="187"/>
      <c r="R82" s="187"/>
      <c r="S82" s="190"/>
      <c r="T82" s="190"/>
      <c r="U82" s="190"/>
      <c r="V82" s="191"/>
      <c r="W82" s="191"/>
      <c r="X82" s="191"/>
      <c r="Y82" s="191"/>
      <c r="Z82" s="191"/>
      <c r="AA82" s="191"/>
      <c r="AB82" s="191"/>
      <c r="AC82" s="191"/>
      <c r="AD82" s="191"/>
    </row>
    <row r="83" spans="2:30" s="21" customFormat="1" hidden="1" outlineLevel="2" x14ac:dyDescent="0.25">
      <c r="B83" s="178">
        <v>2</v>
      </c>
      <c r="C83" s="178" t="s">
        <v>72</v>
      </c>
      <c r="D83" s="178"/>
      <c r="E83" s="178">
        <f>E78</f>
        <v>2020</v>
      </c>
      <c r="F83" s="178"/>
      <c r="G83" s="184">
        <f>SUM(G84:G84)</f>
        <v>64.760000000000005</v>
      </c>
      <c r="H83" s="183">
        <f>SUM(H84:H84)</f>
        <v>3499.38</v>
      </c>
      <c r="I83" s="181"/>
      <c r="J83" s="182"/>
      <c r="K83" s="183">
        <f>SUM(K84:K84)</f>
        <v>0</v>
      </c>
      <c r="L83" s="178"/>
      <c r="M83" s="178"/>
      <c r="N83" s="178"/>
      <c r="O83" s="178"/>
      <c r="P83" s="178"/>
      <c r="Q83" s="178"/>
      <c r="R83" s="178"/>
      <c r="S83" s="183">
        <f t="shared" ref="S83:AD83" si="34">SUM(S84:S84)</f>
        <v>0</v>
      </c>
      <c r="T83" s="183">
        <f t="shared" si="34"/>
        <v>1232.1600000000001</v>
      </c>
      <c r="U83" s="183">
        <f t="shared" si="34"/>
        <v>2267.2199999999998</v>
      </c>
      <c r="V83" s="184">
        <f t="shared" si="34"/>
        <v>0</v>
      </c>
      <c r="W83" s="184">
        <f t="shared" si="34"/>
        <v>0</v>
      </c>
      <c r="X83" s="184">
        <f t="shared" si="34"/>
        <v>0</v>
      </c>
      <c r="Y83" s="184">
        <f t="shared" si="34"/>
        <v>0</v>
      </c>
      <c r="Z83" s="184">
        <f t="shared" si="34"/>
        <v>0</v>
      </c>
      <c r="AA83" s="184">
        <f t="shared" si="34"/>
        <v>0</v>
      </c>
      <c r="AB83" s="184">
        <f t="shared" si="34"/>
        <v>0</v>
      </c>
      <c r="AC83" s="184">
        <f t="shared" si="34"/>
        <v>25.67</v>
      </c>
      <c r="AD83" s="184">
        <f t="shared" si="34"/>
        <v>39.090000000000003</v>
      </c>
    </row>
    <row r="84" spans="2:30" s="11" customFormat="1" hidden="1" outlineLevel="3" x14ac:dyDescent="0.25">
      <c r="B84" s="187"/>
      <c r="C84" s="186" t="s">
        <v>72</v>
      </c>
      <c r="D84" s="187">
        <v>19</v>
      </c>
      <c r="E84" s="187"/>
      <c r="F84" s="187">
        <v>65335663</v>
      </c>
      <c r="G84" s="191">
        <f t="shared" ref="G84" si="35">SUM(V84:AD84)</f>
        <v>64.760000000000005</v>
      </c>
      <c r="H84" s="190">
        <f t="shared" ref="H84" si="36">SUM(S84:U84)</f>
        <v>3499.38</v>
      </c>
      <c r="I84" s="188" t="s">
        <v>129</v>
      </c>
      <c r="J84" s="189"/>
      <c r="K84" s="190"/>
      <c r="L84" s="186" t="s">
        <v>130</v>
      </c>
      <c r="M84" s="186" t="s">
        <v>131</v>
      </c>
      <c r="N84" s="186" t="s">
        <v>128</v>
      </c>
      <c r="O84" s="186" t="s">
        <v>14</v>
      </c>
      <c r="P84" s="186" t="s">
        <v>132</v>
      </c>
      <c r="Q84" s="186" t="s">
        <v>63</v>
      </c>
      <c r="R84" s="186">
        <v>5.8</v>
      </c>
      <c r="S84" s="190"/>
      <c r="T84" s="190">
        <v>1232.1600000000001</v>
      </c>
      <c r="U84" s="190">
        <v>2267.2199999999998</v>
      </c>
      <c r="V84" s="191"/>
      <c r="W84" s="191"/>
      <c r="X84" s="191"/>
      <c r="Y84" s="191"/>
      <c r="Z84" s="191"/>
      <c r="AA84" s="191"/>
      <c r="AB84" s="191"/>
      <c r="AC84" s="191">
        <v>25.67</v>
      </c>
      <c r="AD84" s="191">
        <v>39.090000000000003</v>
      </c>
    </row>
    <row r="85" spans="2:30" s="21" customFormat="1" hidden="1" outlineLevel="2" x14ac:dyDescent="0.25">
      <c r="B85" s="178">
        <v>3</v>
      </c>
      <c r="C85" s="178" t="s">
        <v>73</v>
      </c>
      <c r="D85" s="178"/>
      <c r="E85" s="178">
        <f>E78</f>
        <v>2020</v>
      </c>
      <c r="F85" s="178"/>
      <c r="G85" s="184">
        <f>SUM(G86:G86)</f>
        <v>70.8</v>
      </c>
      <c r="H85" s="183">
        <f>SUM(H86:H86)</f>
        <v>3684.7</v>
      </c>
      <c r="I85" s="181"/>
      <c r="J85" s="182"/>
      <c r="K85" s="183">
        <f>SUM(K86:K86)</f>
        <v>0</v>
      </c>
      <c r="L85" s="178"/>
      <c r="M85" s="178"/>
      <c r="N85" s="178"/>
      <c r="O85" s="178"/>
      <c r="P85" s="178"/>
      <c r="Q85" s="178"/>
      <c r="R85" s="178"/>
      <c r="S85" s="183">
        <f t="shared" ref="S85:AD85" si="37">SUM(S86:S86)</f>
        <v>0</v>
      </c>
      <c r="T85" s="183">
        <f t="shared" si="37"/>
        <v>2024.16</v>
      </c>
      <c r="U85" s="183">
        <f t="shared" si="37"/>
        <v>1660.54</v>
      </c>
      <c r="V85" s="184">
        <f t="shared" si="37"/>
        <v>0</v>
      </c>
      <c r="W85" s="184">
        <f t="shared" si="37"/>
        <v>0</v>
      </c>
      <c r="X85" s="184">
        <f t="shared" si="37"/>
        <v>0</v>
      </c>
      <c r="Y85" s="184">
        <f t="shared" si="37"/>
        <v>0</v>
      </c>
      <c r="Z85" s="184">
        <f t="shared" si="37"/>
        <v>0</v>
      </c>
      <c r="AA85" s="184">
        <f t="shared" si="37"/>
        <v>0</v>
      </c>
      <c r="AB85" s="184">
        <f t="shared" si="37"/>
        <v>0</v>
      </c>
      <c r="AC85" s="184">
        <f t="shared" si="37"/>
        <v>42.17</v>
      </c>
      <c r="AD85" s="184">
        <f t="shared" si="37"/>
        <v>28.63</v>
      </c>
    </row>
    <row r="86" spans="2:30" s="11" customFormat="1" hidden="1" outlineLevel="3" x14ac:dyDescent="0.25">
      <c r="B86" s="187"/>
      <c r="C86" s="186" t="s">
        <v>73</v>
      </c>
      <c r="D86" s="187">
        <v>1</v>
      </c>
      <c r="E86" s="187"/>
      <c r="F86" s="187">
        <v>65488140</v>
      </c>
      <c r="G86" s="191">
        <f t="shared" ref="G86" si="38">SUM(V86:AD86)</f>
        <v>70.8</v>
      </c>
      <c r="H86" s="190">
        <f t="shared" ref="H86" si="39">SUM(S86:U86)</f>
        <v>3684.7</v>
      </c>
      <c r="I86" s="188" t="s">
        <v>129</v>
      </c>
      <c r="J86" s="189"/>
      <c r="K86" s="190"/>
      <c r="L86" s="186" t="s">
        <v>130</v>
      </c>
      <c r="M86" s="186" t="s">
        <v>131</v>
      </c>
      <c r="N86" s="186" t="s">
        <v>128</v>
      </c>
      <c r="O86" s="186" t="s">
        <v>14</v>
      </c>
      <c r="P86" s="186" t="s">
        <v>132</v>
      </c>
      <c r="Q86" s="186" t="s">
        <v>63</v>
      </c>
      <c r="R86" s="186">
        <v>5.8</v>
      </c>
      <c r="S86" s="190"/>
      <c r="T86" s="190">
        <v>2024.16</v>
      </c>
      <c r="U86" s="190">
        <v>1660.54</v>
      </c>
      <c r="V86" s="191"/>
      <c r="W86" s="191"/>
      <c r="X86" s="191"/>
      <c r="Y86" s="191"/>
      <c r="Z86" s="191"/>
      <c r="AA86" s="191"/>
      <c r="AB86" s="191"/>
      <c r="AC86" s="191">
        <v>42.17</v>
      </c>
      <c r="AD86" s="191">
        <v>28.63</v>
      </c>
    </row>
    <row r="87" spans="2:30" s="20" customFormat="1" hidden="1" outlineLevel="1" x14ac:dyDescent="0.25">
      <c r="B87" s="171" t="s">
        <v>52</v>
      </c>
      <c r="C87" s="171"/>
      <c r="D87" s="171"/>
      <c r="E87" s="171">
        <f>E78</f>
        <v>2020</v>
      </c>
      <c r="F87" s="171"/>
      <c r="G87" s="177">
        <f>G88+G91+G93</f>
        <v>65.38</v>
      </c>
      <c r="H87" s="176">
        <f>H88+H91+H93</f>
        <v>3564.54</v>
      </c>
      <c r="I87" s="174"/>
      <c r="J87" s="175"/>
      <c r="K87" s="176">
        <f>K88+K91+K93</f>
        <v>0</v>
      </c>
      <c r="L87" s="172"/>
      <c r="M87" s="172"/>
      <c r="N87" s="172"/>
      <c r="O87" s="172"/>
      <c r="P87" s="172"/>
      <c r="Q87" s="172"/>
      <c r="R87" s="172"/>
      <c r="S87" s="176">
        <f t="shared" ref="S87:AD87" si="40">S88+S91+S93</f>
        <v>0</v>
      </c>
      <c r="T87" s="176">
        <f t="shared" si="40"/>
        <v>1092</v>
      </c>
      <c r="U87" s="176">
        <f t="shared" si="40"/>
        <v>2472.54</v>
      </c>
      <c r="V87" s="177">
        <f t="shared" si="40"/>
        <v>0</v>
      </c>
      <c r="W87" s="177">
        <f t="shared" si="40"/>
        <v>0</v>
      </c>
      <c r="X87" s="177">
        <f t="shared" si="40"/>
        <v>0</v>
      </c>
      <c r="Y87" s="177">
        <f t="shared" si="40"/>
        <v>0</v>
      </c>
      <c r="Z87" s="177">
        <f t="shared" si="40"/>
        <v>0</v>
      </c>
      <c r="AA87" s="177">
        <f t="shared" si="40"/>
        <v>0</v>
      </c>
      <c r="AB87" s="177">
        <f t="shared" si="40"/>
        <v>0</v>
      </c>
      <c r="AC87" s="177">
        <f t="shared" si="40"/>
        <v>22.75</v>
      </c>
      <c r="AD87" s="177">
        <f t="shared" si="40"/>
        <v>42.63</v>
      </c>
    </row>
    <row r="88" spans="2:30" s="21" customFormat="1" hidden="1" outlineLevel="2" collapsed="1" x14ac:dyDescent="0.25">
      <c r="B88" s="192">
        <v>4</v>
      </c>
      <c r="C88" s="192" t="s">
        <v>74</v>
      </c>
      <c r="D88" s="192"/>
      <c r="E88" s="192">
        <f>E78</f>
        <v>2020</v>
      </c>
      <c r="F88" s="192"/>
      <c r="G88" s="198">
        <f>SUM(G89:G90)</f>
        <v>0</v>
      </c>
      <c r="H88" s="197">
        <f>SUM(H89:H90)</f>
        <v>0</v>
      </c>
      <c r="I88" s="195"/>
      <c r="J88" s="196"/>
      <c r="K88" s="197">
        <f>SUM(K89:K90)</f>
        <v>0</v>
      </c>
      <c r="L88" s="192"/>
      <c r="M88" s="192"/>
      <c r="N88" s="192"/>
      <c r="O88" s="192"/>
      <c r="P88" s="192"/>
      <c r="Q88" s="192"/>
      <c r="R88" s="192"/>
      <c r="S88" s="197">
        <f t="shared" ref="S88:AD88" si="41">SUM(S89:S90)</f>
        <v>0</v>
      </c>
      <c r="T88" s="197">
        <f t="shared" si="41"/>
        <v>0</v>
      </c>
      <c r="U88" s="197">
        <f t="shared" si="41"/>
        <v>0</v>
      </c>
      <c r="V88" s="198">
        <f t="shared" si="41"/>
        <v>0</v>
      </c>
      <c r="W88" s="198">
        <f t="shared" si="41"/>
        <v>0</v>
      </c>
      <c r="X88" s="198">
        <f t="shared" si="41"/>
        <v>0</v>
      </c>
      <c r="Y88" s="198">
        <f t="shared" si="41"/>
        <v>0</v>
      </c>
      <c r="Z88" s="198">
        <f t="shared" si="41"/>
        <v>0</v>
      </c>
      <c r="AA88" s="198">
        <f t="shared" si="41"/>
        <v>0</v>
      </c>
      <c r="AB88" s="198">
        <f t="shared" si="41"/>
        <v>0</v>
      </c>
      <c r="AC88" s="198">
        <f t="shared" si="41"/>
        <v>0</v>
      </c>
      <c r="AD88" s="198">
        <f t="shared" si="41"/>
        <v>0</v>
      </c>
    </row>
    <row r="89" spans="2:30" s="11" customFormat="1" hidden="1" outlineLevel="3" x14ac:dyDescent="0.25">
      <c r="B89" s="185"/>
      <c r="C89" s="186" t="s">
        <v>74</v>
      </c>
      <c r="D89" s="187"/>
      <c r="E89" s="187"/>
      <c r="F89" s="187"/>
      <c r="G89" s="191">
        <f t="shared" ref="G89:G90" si="42">SUM(V89:AD89)</f>
        <v>0</v>
      </c>
      <c r="H89" s="190">
        <f t="shared" ref="H89:H90" si="43">SUM(S89:U89)</f>
        <v>0</v>
      </c>
      <c r="I89" s="188"/>
      <c r="J89" s="189"/>
      <c r="K89" s="190"/>
      <c r="L89" s="187"/>
      <c r="M89" s="187"/>
      <c r="N89" s="187"/>
      <c r="O89" s="187"/>
      <c r="P89" s="187"/>
      <c r="Q89" s="187"/>
      <c r="R89" s="187"/>
      <c r="S89" s="190"/>
      <c r="T89" s="190"/>
      <c r="U89" s="190"/>
      <c r="V89" s="191"/>
      <c r="W89" s="191"/>
      <c r="X89" s="191"/>
      <c r="Y89" s="191"/>
      <c r="Z89" s="191"/>
      <c r="AA89" s="191"/>
      <c r="AB89" s="191"/>
      <c r="AC89" s="191"/>
      <c r="AD89" s="191"/>
    </row>
    <row r="90" spans="2:30" s="11" customFormat="1" hidden="1" outlineLevel="3" x14ac:dyDescent="0.25">
      <c r="B90" s="185"/>
      <c r="C90" s="186" t="s">
        <v>74</v>
      </c>
      <c r="D90" s="187"/>
      <c r="E90" s="187"/>
      <c r="F90" s="187"/>
      <c r="G90" s="191">
        <f t="shared" si="42"/>
        <v>0</v>
      </c>
      <c r="H90" s="190">
        <f t="shared" si="43"/>
        <v>0</v>
      </c>
      <c r="I90" s="188"/>
      <c r="J90" s="189"/>
      <c r="K90" s="190"/>
      <c r="L90" s="187"/>
      <c r="M90" s="187"/>
      <c r="N90" s="187"/>
      <c r="O90" s="187"/>
      <c r="P90" s="187"/>
      <c r="Q90" s="187"/>
      <c r="R90" s="187"/>
      <c r="S90" s="190"/>
      <c r="T90" s="190"/>
      <c r="U90" s="190"/>
      <c r="V90" s="191"/>
      <c r="W90" s="191"/>
      <c r="X90" s="191"/>
      <c r="Y90" s="191"/>
      <c r="Z90" s="191"/>
      <c r="AA90" s="191"/>
      <c r="AB90" s="191"/>
      <c r="AC90" s="191"/>
      <c r="AD90" s="191"/>
    </row>
    <row r="91" spans="2:30" s="21" customFormat="1" hidden="1" outlineLevel="2" x14ac:dyDescent="0.25">
      <c r="B91" s="192">
        <v>5</v>
      </c>
      <c r="C91" s="192" t="s">
        <v>75</v>
      </c>
      <c r="D91" s="192"/>
      <c r="E91" s="192">
        <f>E78</f>
        <v>2020</v>
      </c>
      <c r="F91" s="192"/>
      <c r="G91" s="198">
        <f>SUM(G92:G92)</f>
        <v>65.38</v>
      </c>
      <c r="H91" s="197">
        <f>SUM(H92:H92)</f>
        <v>3564.54</v>
      </c>
      <c r="I91" s="195"/>
      <c r="J91" s="196"/>
      <c r="K91" s="197">
        <f>SUM(K92:K92)</f>
        <v>0</v>
      </c>
      <c r="L91" s="192"/>
      <c r="M91" s="192"/>
      <c r="N91" s="192"/>
      <c r="O91" s="192"/>
      <c r="P91" s="192"/>
      <c r="Q91" s="192"/>
      <c r="R91" s="192"/>
      <c r="S91" s="197">
        <f t="shared" ref="S91:AD91" si="44">SUM(S92:S92)</f>
        <v>0</v>
      </c>
      <c r="T91" s="197">
        <f t="shared" si="44"/>
        <v>1092</v>
      </c>
      <c r="U91" s="197">
        <f t="shared" si="44"/>
        <v>2472.54</v>
      </c>
      <c r="V91" s="198">
        <f t="shared" si="44"/>
        <v>0</v>
      </c>
      <c r="W91" s="198">
        <f t="shared" si="44"/>
        <v>0</v>
      </c>
      <c r="X91" s="198">
        <f t="shared" si="44"/>
        <v>0</v>
      </c>
      <c r="Y91" s="198">
        <f t="shared" si="44"/>
        <v>0</v>
      </c>
      <c r="Z91" s="198">
        <f t="shared" si="44"/>
        <v>0</v>
      </c>
      <c r="AA91" s="198">
        <f t="shared" si="44"/>
        <v>0</v>
      </c>
      <c r="AB91" s="198">
        <f t="shared" si="44"/>
        <v>0</v>
      </c>
      <c r="AC91" s="198">
        <f t="shared" si="44"/>
        <v>22.75</v>
      </c>
      <c r="AD91" s="198">
        <f t="shared" si="44"/>
        <v>42.63</v>
      </c>
    </row>
    <row r="92" spans="2:30" s="254" customFormat="1" hidden="1" outlineLevel="3" x14ac:dyDescent="0.25">
      <c r="B92" s="187"/>
      <c r="C92" s="187" t="s">
        <v>75</v>
      </c>
      <c r="D92" s="253">
        <v>22</v>
      </c>
      <c r="E92" s="187"/>
      <c r="F92" s="187">
        <v>60695707</v>
      </c>
      <c r="G92" s="191">
        <f t="shared" ref="G92" si="45">SUM(V92:AD92)</f>
        <v>65.38</v>
      </c>
      <c r="H92" s="190">
        <f t="shared" ref="H92" si="46">SUM(S92:U92)</f>
        <v>3564.54</v>
      </c>
      <c r="I92" s="188" t="s">
        <v>129</v>
      </c>
      <c r="J92" s="189"/>
      <c r="K92" s="190"/>
      <c r="L92" s="187" t="s">
        <v>130</v>
      </c>
      <c r="M92" s="187" t="s">
        <v>131</v>
      </c>
      <c r="N92" s="187" t="s">
        <v>128</v>
      </c>
      <c r="O92" s="187" t="s">
        <v>14</v>
      </c>
      <c r="P92" s="187" t="s">
        <v>132</v>
      </c>
      <c r="Q92" s="187" t="s">
        <v>63</v>
      </c>
      <c r="R92" s="187">
        <v>5.8</v>
      </c>
      <c r="S92" s="190"/>
      <c r="T92" s="190">
        <v>1092</v>
      </c>
      <c r="U92" s="190">
        <v>2472.54</v>
      </c>
      <c r="V92" s="191"/>
      <c r="W92" s="191"/>
      <c r="X92" s="191"/>
      <c r="Y92" s="191"/>
      <c r="Z92" s="191"/>
      <c r="AA92" s="191"/>
      <c r="AB92" s="191"/>
      <c r="AC92" s="191">
        <v>22.75</v>
      </c>
      <c r="AD92" s="191">
        <v>42.63</v>
      </c>
    </row>
    <row r="93" spans="2:30" s="21" customFormat="1" hidden="1" outlineLevel="2" collapsed="1" x14ac:dyDescent="0.25">
      <c r="B93" s="192">
        <v>6</v>
      </c>
      <c r="C93" s="192" t="s">
        <v>76</v>
      </c>
      <c r="D93" s="232"/>
      <c r="E93" s="192">
        <f>E78</f>
        <v>2020</v>
      </c>
      <c r="F93" s="192"/>
      <c r="G93" s="198">
        <f>SUM(G94:G95)</f>
        <v>0</v>
      </c>
      <c r="H93" s="197">
        <f>SUM(H94:H95)</f>
        <v>0</v>
      </c>
      <c r="I93" s="195"/>
      <c r="J93" s="196"/>
      <c r="K93" s="197">
        <f>SUM(K94:K95)</f>
        <v>0</v>
      </c>
      <c r="L93" s="226"/>
      <c r="M93" s="226"/>
      <c r="N93" s="226"/>
      <c r="O93" s="226"/>
      <c r="P93" s="226"/>
      <c r="Q93" s="226"/>
      <c r="R93" s="192"/>
      <c r="S93" s="197">
        <f t="shared" ref="S93:AD93" si="47">SUM(S94:S95)</f>
        <v>0</v>
      </c>
      <c r="T93" s="197">
        <f t="shared" si="47"/>
        <v>0</v>
      </c>
      <c r="U93" s="197">
        <f t="shared" si="47"/>
        <v>0</v>
      </c>
      <c r="V93" s="198">
        <f t="shared" si="47"/>
        <v>0</v>
      </c>
      <c r="W93" s="198">
        <f t="shared" si="47"/>
        <v>0</v>
      </c>
      <c r="X93" s="198">
        <f t="shared" si="47"/>
        <v>0</v>
      </c>
      <c r="Y93" s="198">
        <f t="shared" si="47"/>
        <v>0</v>
      </c>
      <c r="Z93" s="198">
        <f t="shared" si="47"/>
        <v>0</v>
      </c>
      <c r="AA93" s="198">
        <f t="shared" si="47"/>
        <v>0</v>
      </c>
      <c r="AB93" s="198">
        <f t="shared" si="47"/>
        <v>0</v>
      </c>
      <c r="AC93" s="198">
        <f t="shared" si="47"/>
        <v>0</v>
      </c>
      <c r="AD93" s="198">
        <f t="shared" si="47"/>
        <v>0</v>
      </c>
    </row>
    <row r="94" spans="2:30" s="11" customFormat="1" hidden="1" outlineLevel="3" x14ac:dyDescent="0.25">
      <c r="B94" s="187"/>
      <c r="C94" s="186" t="s">
        <v>76</v>
      </c>
      <c r="D94" s="231"/>
      <c r="E94" s="186"/>
      <c r="F94" s="186"/>
      <c r="G94" s="204">
        <f t="shared" ref="G94:G95" si="48">SUM(V94:AD94)</f>
        <v>0</v>
      </c>
      <c r="H94" s="203">
        <f t="shared" ref="H94:H95" si="49">SUM(S94:U94)</f>
        <v>0</v>
      </c>
      <c r="I94" s="201"/>
      <c r="J94" s="202"/>
      <c r="K94" s="203"/>
      <c r="L94" s="185"/>
      <c r="M94" s="185"/>
      <c r="N94" s="185"/>
      <c r="O94" s="185"/>
      <c r="P94" s="185"/>
      <c r="Q94" s="185"/>
      <c r="R94" s="186"/>
      <c r="S94" s="203"/>
      <c r="T94" s="203"/>
      <c r="U94" s="203"/>
      <c r="V94" s="204"/>
      <c r="W94" s="204"/>
      <c r="X94" s="204"/>
      <c r="Y94" s="204"/>
      <c r="Z94" s="204"/>
      <c r="AA94" s="204"/>
      <c r="AB94" s="204"/>
      <c r="AC94" s="204"/>
      <c r="AD94" s="204"/>
    </row>
    <row r="95" spans="2:30" s="11" customFormat="1" hidden="1" outlineLevel="3" x14ac:dyDescent="0.25">
      <c r="B95" s="187"/>
      <c r="C95" s="186" t="s">
        <v>76</v>
      </c>
      <c r="D95" s="231"/>
      <c r="E95" s="186"/>
      <c r="F95" s="186"/>
      <c r="G95" s="204">
        <f t="shared" si="48"/>
        <v>0</v>
      </c>
      <c r="H95" s="203">
        <f t="shared" si="49"/>
        <v>0</v>
      </c>
      <c r="I95" s="201"/>
      <c r="J95" s="202"/>
      <c r="K95" s="203"/>
      <c r="L95" s="185"/>
      <c r="M95" s="185"/>
      <c r="N95" s="185"/>
      <c r="O95" s="185"/>
      <c r="P95" s="185"/>
      <c r="Q95" s="185"/>
      <c r="R95" s="186"/>
      <c r="S95" s="203"/>
      <c r="T95" s="203"/>
      <c r="U95" s="203"/>
      <c r="V95" s="204"/>
      <c r="W95" s="204"/>
      <c r="X95" s="204"/>
      <c r="Y95" s="204"/>
      <c r="Z95" s="204"/>
      <c r="AA95" s="204"/>
      <c r="AB95" s="204"/>
      <c r="AC95" s="204"/>
      <c r="AD95" s="204"/>
    </row>
    <row r="96" spans="2:30" s="19" customFormat="1" collapsed="1" x14ac:dyDescent="0.25">
      <c r="B96" s="205">
        <v>2</v>
      </c>
      <c r="C96" s="3" t="s">
        <v>124</v>
      </c>
      <c r="D96" s="2"/>
      <c r="E96" s="205">
        <f>E16</f>
        <v>2020</v>
      </c>
      <c r="F96" s="205"/>
      <c r="G96" s="206">
        <f>G97+G109</f>
        <v>10.92</v>
      </c>
      <c r="H96" s="209">
        <f>H97+H109</f>
        <v>578.76</v>
      </c>
      <c r="I96" s="207"/>
      <c r="J96" s="208"/>
      <c r="K96" s="210">
        <f>K97+K109</f>
        <v>0</v>
      </c>
      <c r="L96" s="227"/>
      <c r="M96" s="227"/>
      <c r="N96" s="227"/>
      <c r="O96" s="227"/>
      <c r="P96" s="227"/>
      <c r="Q96" s="227"/>
      <c r="R96" s="205"/>
      <c r="S96" s="210">
        <f t="shared" ref="S96:AD96" si="50">S97+S109</f>
        <v>0</v>
      </c>
      <c r="T96" s="210">
        <f t="shared" si="50"/>
        <v>0</v>
      </c>
      <c r="U96" s="210">
        <f t="shared" si="50"/>
        <v>578.76</v>
      </c>
      <c r="V96" s="211">
        <f t="shared" si="50"/>
        <v>0</v>
      </c>
      <c r="W96" s="211">
        <f t="shared" si="50"/>
        <v>0</v>
      </c>
      <c r="X96" s="211">
        <f t="shared" si="50"/>
        <v>0</v>
      </c>
      <c r="Y96" s="211">
        <f t="shared" si="50"/>
        <v>0</v>
      </c>
      <c r="Z96" s="211">
        <f t="shared" si="50"/>
        <v>0</v>
      </c>
      <c r="AA96" s="211">
        <f t="shared" si="50"/>
        <v>0</v>
      </c>
      <c r="AB96" s="211">
        <f t="shared" si="50"/>
        <v>0</v>
      </c>
      <c r="AC96" s="211">
        <f t="shared" si="50"/>
        <v>0</v>
      </c>
      <c r="AD96" s="211">
        <f t="shared" si="50"/>
        <v>10.92</v>
      </c>
    </row>
    <row r="97" spans="2:30" s="20" customFormat="1" hidden="1" outlineLevel="1" x14ac:dyDescent="0.25">
      <c r="B97" s="32" t="s">
        <v>53</v>
      </c>
      <c r="C97" s="32"/>
      <c r="D97" s="32"/>
      <c r="E97" s="32">
        <f>E78</f>
        <v>2020</v>
      </c>
      <c r="F97" s="32"/>
      <c r="G97" s="161">
        <f>G98+G102+G107</f>
        <v>10.92</v>
      </c>
      <c r="H97" s="160">
        <f>H98+H102+H107</f>
        <v>578.76</v>
      </c>
      <c r="I97" s="131"/>
      <c r="J97" s="109"/>
      <c r="K97" s="160">
        <f>K98+K102+K107</f>
        <v>0</v>
      </c>
      <c r="L97" s="228"/>
      <c r="M97" s="228"/>
      <c r="N97" s="228"/>
      <c r="O97" s="228"/>
      <c r="P97" s="228"/>
      <c r="Q97" s="228"/>
      <c r="R97" s="33"/>
      <c r="S97" s="160">
        <f t="shared" ref="S97:AD97" si="51">S98+S102+S107</f>
        <v>0</v>
      </c>
      <c r="T97" s="160">
        <f t="shared" si="51"/>
        <v>0</v>
      </c>
      <c r="U97" s="160">
        <f t="shared" si="51"/>
        <v>578.76</v>
      </c>
      <c r="V97" s="161">
        <f t="shared" si="51"/>
        <v>0</v>
      </c>
      <c r="W97" s="161">
        <f t="shared" si="51"/>
        <v>0</v>
      </c>
      <c r="X97" s="161">
        <f t="shared" si="51"/>
        <v>0</v>
      </c>
      <c r="Y97" s="161">
        <f t="shared" si="51"/>
        <v>0</v>
      </c>
      <c r="Z97" s="161">
        <f t="shared" si="51"/>
        <v>0</v>
      </c>
      <c r="AA97" s="161">
        <f t="shared" si="51"/>
        <v>0</v>
      </c>
      <c r="AB97" s="161">
        <f t="shared" si="51"/>
        <v>0</v>
      </c>
      <c r="AC97" s="161">
        <f t="shared" si="51"/>
        <v>0</v>
      </c>
      <c r="AD97" s="161">
        <f t="shared" si="51"/>
        <v>10.92</v>
      </c>
    </row>
    <row r="98" spans="2:30" s="21" customFormat="1" hidden="1" outlineLevel="2" collapsed="1" x14ac:dyDescent="0.25">
      <c r="B98" s="38">
        <v>7</v>
      </c>
      <c r="C98" s="38" t="s">
        <v>77</v>
      </c>
      <c r="D98" s="38"/>
      <c r="E98" s="38"/>
      <c r="F98" s="38"/>
      <c r="G98" s="163">
        <f>SUM(G99:G101)</f>
        <v>0</v>
      </c>
      <c r="H98" s="162">
        <f>SUM(H99:H101)</f>
        <v>0</v>
      </c>
      <c r="I98" s="133"/>
      <c r="J98" s="111"/>
      <c r="K98" s="162">
        <f>SUM(K99:K101)</f>
        <v>0</v>
      </c>
      <c r="L98" s="229"/>
      <c r="M98" s="229"/>
      <c r="N98" s="229"/>
      <c r="O98" s="229"/>
      <c r="P98" s="229"/>
      <c r="Q98" s="229"/>
      <c r="R98" s="38"/>
      <c r="S98" s="162">
        <f t="shared" ref="S98:AD98" si="52">SUM(S99:S101)</f>
        <v>0</v>
      </c>
      <c r="T98" s="162">
        <f t="shared" si="52"/>
        <v>0</v>
      </c>
      <c r="U98" s="162">
        <f t="shared" si="52"/>
        <v>0</v>
      </c>
      <c r="V98" s="163">
        <f t="shared" si="52"/>
        <v>0</v>
      </c>
      <c r="W98" s="163">
        <f t="shared" si="52"/>
        <v>0</v>
      </c>
      <c r="X98" s="163">
        <f t="shared" si="52"/>
        <v>0</v>
      </c>
      <c r="Y98" s="163">
        <f t="shared" si="52"/>
        <v>0</v>
      </c>
      <c r="Z98" s="163">
        <f t="shared" si="52"/>
        <v>0</v>
      </c>
      <c r="AA98" s="163">
        <f t="shared" si="52"/>
        <v>0</v>
      </c>
      <c r="AB98" s="163">
        <f t="shared" si="52"/>
        <v>0</v>
      </c>
      <c r="AC98" s="163">
        <f t="shared" si="52"/>
        <v>0</v>
      </c>
      <c r="AD98" s="163">
        <f t="shared" si="52"/>
        <v>0</v>
      </c>
    </row>
    <row r="99" spans="2:30" s="136" customFormat="1" ht="12.75" hidden="1" outlineLevel="3" x14ac:dyDescent="0.2">
      <c r="B99" s="35"/>
      <c r="C99" s="35" t="s">
        <v>77</v>
      </c>
      <c r="D99" s="35"/>
      <c r="E99" s="35"/>
      <c r="F99" s="35"/>
      <c r="G99" s="157">
        <f t="shared" ref="G99:G101" si="53">SUM(V99:AD99)</f>
        <v>0</v>
      </c>
      <c r="H99" s="153">
        <f t="shared" ref="H99:H101" si="54">SUM(S99:U99)</f>
        <v>0</v>
      </c>
      <c r="I99" s="132"/>
      <c r="J99" s="110"/>
      <c r="K99" s="153"/>
      <c r="L99" s="31"/>
      <c r="M99" s="31"/>
      <c r="N99" s="31"/>
      <c r="O99" s="31"/>
      <c r="P99" s="31"/>
      <c r="Q99" s="31"/>
      <c r="R99" s="35"/>
      <c r="S99" s="153"/>
      <c r="T99" s="153"/>
      <c r="U99" s="153"/>
      <c r="V99" s="157"/>
      <c r="W99" s="157"/>
      <c r="X99" s="157"/>
      <c r="Y99" s="157"/>
      <c r="Z99" s="157"/>
      <c r="AA99" s="157"/>
      <c r="AB99" s="157"/>
      <c r="AC99" s="157"/>
      <c r="AD99" s="157"/>
    </row>
    <row r="100" spans="2:30" s="136" customFormat="1" ht="12.75" hidden="1" outlineLevel="3" x14ac:dyDescent="0.2">
      <c r="B100" s="35"/>
      <c r="C100" s="35" t="s">
        <v>77</v>
      </c>
      <c r="D100" s="35"/>
      <c r="E100" s="35"/>
      <c r="F100" s="35"/>
      <c r="G100" s="157">
        <f t="shared" si="53"/>
        <v>0</v>
      </c>
      <c r="H100" s="153">
        <f t="shared" si="54"/>
        <v>0</v>
      </c>
      <c r="I100" s="132"/>
      <c r="J100" s="110"/>
      <c r="K100" s="153"/>
      <c r="L100" s="31"/>
      <c r="M100" s="31"/>
      <c r="N100" s="31"/>
      <c r="O100" s="31"/>
      <c r="P100" s="31"/>
      <c r="Q100" s="31"/>
      <c r="R100" s="35"/>
      <c r="S100" s="153"/>
      <c r="T100" s="153"/>
      <c r="U100" s="153"/>
      <c r="V100" s="157"/>
      <c r="W100" s="157"/>
      <c r="X100" s="157"/>
      <c r="Y100" s="157"/>
      <c r="Z100" s="157"/>
      <c r="AA100" s="157"/>
      <c r="AB100" s="157"/>
      <c r="AC100" s="157"/>
      <c r="AD100" s="157"/>
    </row>
    <row r="101" spans="2:30" s="136" customFormat="1" ht="12.75" hidden="1" outlineLevel="3" x14ac:dyDescent="0.2">
      <c r="B101" s="35"/>
      <c r="C101" s="35" t="s">
        <v>77</v>
      </c>
      <c r="D101" s="35"/>
      <c r="E101" s="35"/>
      <c r="F101" s="35"/>
      <c r="G101" s="157">
        <f t="shared" si="53"/>
        <v>0</v>
      </c>
      <c r="H101" s="153">
        <f t="shared" si="54"/>
        <v>0</v>
      </c>
      <c r="I101" s="132"/>
      <c r="J101" s="110"/>
      <c r="K101" s="153"/>
      <c r="L101" s="31"/>
      <c r="M101" s="31"/>
      <c r="N101" s="31"/>
      <c r="O101" s="31"/>
      <c r="P101" s="31"/>
      <c r="Q101" s="31"/>
      <c r="R101" s="35"/>
      <c r="S101" s="153"/>
      <c r="T101" s="153"/>
      <c r="U101" s="153"/>
      <c r="V101" s="157"/>
      <c r="W101" s="157"/>
      <c r="X101" s="157"/>
      <c r="Y101" s="157"/>
      <c r="Z101" s="157"/>
      <c r="AA101" s="157"/>
      <c r="AB101" s="157"/>
      <c r="AC101" s="157"/>
      <c r="AD101" s="157"/>
    </row>
    <row r="102" spans="2:30" s="21" customFormat="1" hidden="1" outlineLevel="2" collapsed="1" x14ac:dyDescent="0.25">
      <c r="B102" s="38">
        <v>8</v>
      </c>
      <c r="C102" s="38" t="s">
        <v>78</v>
      </c>
      <c r="D102" s="38"/>
      <c r="E102" s="38"/>
      <c r="F102" s="38"/>
      <c r="G102" s="163">
        <f>SUM(G103:G106)</f>
        <v>0</v>
      </c>
      <c r="H102" s="162">
        <f>SUM(H103:H106)</f>
        <v>0</v>
      </c>
      <c r="I102" s="133"/>
      <c r="J102" s="111"/>
      <c r="K102" s="162">
        <f>SUM(K103:K106)</f>
        <v>0</v>
      </c>
      <c r="L102" s="229"/>
      <c r="M102" s="229"/>
      <c r="N102" s="229"/>
      <c r="O102" s="229"/>
      <c r="P102" s="229"/>
      <c r="Q102" s="229"/>
      <c r="R102" s="38"/>
      <c r="S102" s="162">
        <f t="shared" ref="S102:AD102" si="55">SUM(S103:S106)</f>
        <v>0</v>
      </c>
      <c r="T102" s="162">
        <f t="shared" si="55"/>
        <v>0</v>
      </c>
      <c r="U102" s="162">
        <f t="shared" si="55"/>
        <v>0</v>
      </c>
      <c r="V102" s="163">
        <f t="shared" si="55"/>
        <v>0</v>
      </c>
      <c r="W102" s="163">
        <f t="shared" si="55"/>
        <v>0</v>
      </c>
      <c r="X102" s="163">
        <f t="shared" si="55"/>
        <v>0</v>
      </c>
      <c r="Y102" s="163">
        <f t="shared" si="55"/>
        <v>0</v>
      </c>
      <c r="Z102" s="163">
        <f t="shared" si="55"/>
        <v>0</v>
      </c>
      <c r="AA102" s="163">
        <f t="shared" si="55"/>
        <v>0</v>
      </c>
      <c r="AB102" s="163">
        <f t="shared" si="55"/>
        <v>0</v>
      </c>
      <c r="AC102" s="163">
        <f t="shared" si="55"/>
        <v>0</v>
      </c>
      <c r="AD102" s="163">
        <f t="shared" si="55"/>
        <v>0</v>
      </c>
    </row>
    <row r="103" spans="2:30" s="11" customFormat="1" hidden="1" outlineLevel="3" x14ac:dyDescent="0.25">
      <c r="B103" s="23"/>
      <c r="C103" s="35" t="s">
        <v>78</v>
      </c>
      <c r="D103" s="23"/>
      <c r="E103" s="23"/>
      <c r="F103" s="23"/>
      <c r="G103" s="156">
        <f t="shared" ref="G103:G106" si="56">SUM(V103:AD103)</f>
        <v>0</v>
      </c>
      <c r="H103" s="152">
        <f t="shared" ref="H103:H106" si="57">SUM(S103:U103)</f>
        <v>0</v>
      </c>
      <c r="I103" s="130"/>
      <c r="J103" s="108"/>
      <c r="K103" s="152"/>
      <c r="L103" s="31"/>
      <c r="M103" s="31"/>
      <c r="N103" s="31"/>
      <c r="O103" s="31"/>
      <c r="P103" s="31"/>
      <c r="Q103" s="31"/>
      <c r="R103" s="23"/>
      <c r="S103" s="152"/>
      <c r="T103" s="152"/>
      <c r="U103" s="152"/>
      <c r="V103" s="156"/>
      <c r="W103" s="156"/>
      <c r="X103" s="156"/>
      <c r="Y103" s="156"/>
      <c r="Z103" s="156"/>
      <c r="AA103" s="156"/>
      <c r="AB103" s="156"/>
      <c r="AC103" s="156"/>
      <c r="AD103" s="156"/>
    </row>
    <row r="104" spans="2:30" s="11" customFormat="1" hidden="1" outlineLevel="3" x14ac:dyDescent="0.25">
      <c r="B104" s="23"/>
      <c r="C104" s="35" t="s">
        <v>78</v>
      </c>
      <c r="D104" s="23"/>
      <c r="E104" s="23"/>
      <c r="F104" s="23"/>
      <c r="G104" s="156">
        <f t="shared" si="56"/>
        <v>0</v>
      </c>
      <c r="H104" s="152">
        <f t="shared" si="57"/>
        <v>0</v>
      </c>
      <c r="I104" s="130"/>
      <c r="J104" s="108"/>
      <c r="K104" s="152"/>
      <c r="L104" s="31"/>
      <c r="M104" s="31"/>
      <c r="N104" s="31"/>
      <c r="O104" s="31"/>
      <c r="P104" s="31"/>
      <c r="Q104" s="31"/>
      <c r="R104" s="23"/>
      <c r="S104" s="152"/>
      <c r="T104" s="152"/>
      <c r="U104" s="152"/>
      <c r="V104" s="156"/>
      <c r="W104" s="156"/>
      <c r="X104" s="156"/>
      <c r="Y104" s="156"/>
      <c r="Z104" s="156"/>
      <c r="AA104" s="156"/>
      <c r="AB104" s="156"/>
      <c r="AC104" s="156"/>
      <c r="AD104" s="156"/>
    </row>
    <row r="105" spans="2:30" s="11" customFormat="1" hidden="1" outlineLevel="3" x14ac:dyDescent="0.25">
      <c r="B105" s="23"/>
      <c r="C105" s="35" t="s">
        <v>78</v>
      </c>
      <c r="D105" s="23"/>
      <c r="E105" s="23"/>
      <c r="F105" s="23"/>
      <c r="G105" s="156">
        <f t="shared" si="56"/>
        <v>0</v>
      </c>
      <c r="H105" s="152">
        <f t="shared" si="57"/>
        <v>0</v>
      </c>
      <c r="I105" s="132"/>
      <c r="J105" s="108"/>
      <c r="K105" s="152"/>
      <c r="L105" s="31"/>
      <c r="M105" s="31"/>
      <c r="N105" s="31"/>
      <c r="O105" s="31"/>
      <c r="P105" s="31"/>
      <c r="Q105" s="31"/>
      <c r="R105" s="23"/>
      <c r="S105" s="152"/>
      <c r="T105" s="152"/>
      <c r="U105" s="152"/>
      <c r="V105" s="156"/>
      <c r="W105" s="156"/>
      <c r="X105" s="156"/>
      <c r="Y105" s="156"/>
      <c r="Z105" s="156"/>
      <c r="AA105" s="156"/>
      <c r="AB105" s="156"/>
      <c r="AC105" s="156"/>
      <c r="AD105" s="156"/>
    </row>
    <row r="106" spans="2:30" s="11" customFormat="1" hidden="1" outlineLevel="3" x14ac:dyDescent="0.25">
      <c r="B106" s="23"/>
      <c r="C106" s="35" t="s">
        <v>78</v>
      </c>
      <c r="D106" s="23"/>
      <c r="E106" s="23"/>
      <c r="F106" s="23"/>
      <c r="G106" s="156">
        <f t="shared" si="56"/>
        <v>0</v>
      </c>
      <c r="H106" s="152">
        <f t="shared" si="57"/>
        <v>0</v>
      </c>
      <c r="I106" s="130"/>
      <c r="J106" s="108"/>
      <c r="K106" s="152"/>
      <c r="L106" s="31"/>
      <c r="M106" s="31"/>
      <c r="N106" s="31"/>
      <c r="O106" s="31"/>
      <c r="P106" s="31"/>
      <c r="Q106" s="31"/>
      <c r="R106" s="23"/>
      <c r="S106" s="152"/>
      <c r="T106" s="152"/>
      <c r="U106" s="152"/>
      <c r="V106" s="156"/>
      <c r="W106" s="156"/>
      <c r="X106" s="156"/>
      <c r="Y106" s="156"/>
      <c r="Z106" s="156"/>
      <c r="AA106" s="156"/>
      <c r="AB106" s="156"/>
      <c r="AC106" s="156"/>
      <c r="AD106" s="156"/>
    </row>
    <row r="107" spans="2:30" s="21" customFormat="1" hidden="1" outlineLevel="2" x14ac:dyDescent="0.25">
      <c r="B107" s="38">
        <v>9</v>
      </c>
      <c r="C107" s="38" t="s">
        <v>79</v>
      </c>
      <c r="D107" s="38"/>
      <c r="E107" s="38"/>
      <c r="F107" s="38"/>
      <c r="G107" s="163">
        <f>SUM(G108:G108)</f>
        <v>10.92</v>
      </c>
      <c r="H107" s="162">
        <f>SUM(H108:H108)</f>
        <v>578.76</v>
      </c>
      <c r="I107" s="133"/>
      <c r="J107" s="111"/>
      <c r="K107" s="162">
        <f>SUM(K108:K108)</f>
        <v>0</v>
      </c>
      <c r="L107" s="38"/>
      <c r="M107" s="38"/>
      <c r="N107" s="38"/>
      <c r="O107" s="38"/>
      <c r="P107" s="38"/>
      <c r="Q107" s="38"/>
      <c r="R107" s="38"/>
      <c r="S107" s="162">
        <f t="shared" ref="S107:AD107" si="58">SUM(S108:S108)</f>
        <v>0</v>
      </c>
      <c r="T107" s="162">
        <f t="shared" si="58"/>
        <v>0</v>
      </c>
      <c r="U107" s="162">
        <f t="shared" si="58"/>
        <v>578.76</v>
      </c>
      <c r="V107" s="163">
        <f t="shared" si="58"/>
        <v>0</v>
      </c>
      <c r="W107" s="163">
        <f t="shared" si="58"/>
        <v>0</v>
      </c>
      <c r="X107" s="163">
        <f t="shared" si="58"/>
        <v>0</v>
      </c>
      <c r="Y107" s="163">
        <f t="shared" si="58"/>
        <v>0</v>
      </c>
      <c r="Z107" s="163">
        <f t="shared" si="58"/>
        <v>0</v>
      </c>
      <c r="AA107" s="163">
        <f t="shared" si="58"/>
        <v>0</v>
      </c>
      <c r="AB107" s="163">
        <f t="shared" si="58"/>
        <v>0</v>
      </c>
      <c r="AC107" s="163">
        <f t="shared" si="58"/>
        <v>0</v>
      </c>
      <c r="AD107" s="163">
        <f t="shared" si="58"/>
        <v>10.92</v>
      </c>
    </row>
    <row r="108" spans="2:30" s="11" customFormat="1" hidden="1" outlineLevel="3" x14ac:dyDescent="0.25">
      <c r="B108" s="23"/>
      <c r="C108" s="35" t="s">
        <v>79</v>
      </c>
      <c r="D108" s="23">
        <v>29</v>
      </c>
      <c r="E108" s="23"/>
      <c r="F108" s="23" t="s">
        <v>133</v>
      </c>
      <c r="G108" s="156">
        <f t="shared" ref="G108" si="59">SUM(V108:AD108)</f>
        <v>10.92</v>
      </c>
      <c r="H108" s="152">
        <f t="shared" ref="H108" si="60">SUM(S108:U108)</f>
        <v>578.76</v>
      </c>
      <c r="I108" s="130" t="s">
        <v>134</v>
      </c>
      <c r="J108" s="108"/>
      <c r="K108" s="152"/>
      <c r="L108" s="23" t="s">
        <v>135</v>
      </c>
      <c r="M108" s="23" t="s">
        <v>136</v>
      </c>
      <c r="N108" s="23" t="s">
        <v>128</v>
      </c>
      <c r="O108" s="23" t="s">
        <v>14</v>
      </c>
      <c r="P108" s="23" t="s">
        <v>132</v>
      </c>
      <c r="Q108" s="23" t="s">
        <v>63</v>
      </c>
      <c r="R108" s="23">
        <v>3.8</v>
      </c>
      <c r="S108" s="152"/>
      <c r="T108" s="152"/>
      <c r="U108" s="152">
        <v>578.76</v>
      </c>
      <c r="V108" s="156"/>
      <c r="W108" s="156"/>
      <c r="X108" s="156"/>
      <c r="Y108" s="156"/>
      <c r="Z108" s="156"/>
      <c r="AA108" s="156"/>
      <c r="AB108" s="156"/>
      <c r="AC108" s="156"/>
      <c r="AD108" s="156">
        <v>10.92</v>
      </c>
    </row>
    <row r="109" spans="2:30" s="20" customFormat="1" hidden="1" outlineLevel="1" collapsed="1" x14ac:dyDescent="0.25">
      <c r="B109" s="32" t="s">
        <v>54</v>
      </c>
      <c r="C109" s="32"/>
      <c r="D109" s="32"/>
      <c r="E109" s="32">
        <f>E78</f>
        <v>2020</v>
      </c>
      <c r="F109" s="32"/>
      <c r="G109" s="161">
        <f>G110+G113+G116</f>
        <v>0</v>
      </c>
      <c r="H109" s="160">
        <f>H110+H113+H116</f>
        <v>0</v>
      </c>
      <c r="I109" s="131"/>
      <c r="J109" s="109"/>
      <c r="K109" s="160">
        <f>K110+K113+K116</f>
        <v>0</v>
      </c>
      <c r="L109" s="33"/>
      <c r="M109" s="33"/>
      <c r="N109" s="33"/>
      <c r="O109" s="33"/>
      <c r="P109" s="33"/>
      <c r="Q109" s="33"/>
      <c r="R109" s="33"/>
      <c r="S109" s="160">
        <f t="shared" ref="S109:AD109" si="61">S110+S113+S116</f>
        <v>0</v>
      </c>
      <c r="T109" s="160">
        <f t="shared" si="61"/>
        <v>0</v>
      </c>
      <c r="U109" s="160">
        <f t="shared" si="61"/>
        <v>0</v>
      </c>
      <c r="V109" s="161">
        <f t="shared" si="61"/>
        <v>0</v>
      </c>
      <c r="W109" s="161">
        <f t="shared" si="61"/>
        <v>0</v>
      </c>
      <c r="X109" s="161">
        <f t="shared" si="61"/>
        <v>0</v>
      </c>
      <c r="Y109" s="161">
        <f t="shared" si="61"/>
        <v>0</v>
      </c>
      <c r="Z109" s="161">
        <f t="shared" si="61"/>
        <v>0</v>
      </c>
      <c r="AA109" s="161">
        <f t="shared" si="61"/>
        <v>0</v>
      </c>
      <c r="AB109" s="161">
        <f t="shared" si="61"/>
        <v>0</v>
      </c>
      <c r="AC109" s="161">
        <f t="shared" si="61"/>
        <v>0</v>
      </c>
      <c r="AD109" s="161">
        <f t="shared" si="61"/>
        <v>0</v>
      </c>
    </row>
    <row r="110" spans="2:30" s="21" customFormat="1" hidden="1" outlineLevel="2" collapsed="1" x14ac:dyDescent="0.25">
      <c r="B110" s="41">
        <v>10</v>
      </c>
      <c r="C110" s="41" t="s">
        <v>82</v>
      </c>
      <c r="D110" s="41"/>
      <c r="E110" s="41"/>
      <c r="F110" s="41"/>
      <c r="G110" s="159">
        <f>SUM(G111:G112)</f>
        <v>0</v>
      </c>
      <c r="H110" s="158">
        <f>SUM(H111:H112)</f>
        <v>0</v>
      </c>
      <c r="I110" s="134"/>
      <c r="J110" s="112"/>
      <c r="K110" s="158">
        <f>SUM(K111:K112)</f>
        <v>0</v>
      </c>
      <c r="L110" s="41"/>
      <c r="M110" s="41"/>
      <c r="N110" s="41"/>
      <c r="O110" s="41"/>
      <c r="P110" s="41"/>
      <c r="Q110" s="41"/>
      <c r="R110" s="41"/>
      <c r="S110" s="158">
        <f t="shared" ref="S110:AD110" si="62">SUM(S111:S112)</f>
        <v>0</v>
      </c>
      <c r="T110" s="158">
        <f t="shared" si="62"/>
        <v>0</v>
      </c>
      <c r="U110" s="158">
        <f t="shared" si="62"/>
        <v>0</v>
      </c>
      <c r="V110" s="159">
        <f t="shared" si="62"/>
        <v>0</v>
      </c>
      <c r="W110" s="159">
        <f t="shared" si="62"/>
        <v>0</v>
      </c>
      <c r="X110" s="159">
        <f t="shared" si="62"/>
        <v>0</v>
      </c>
      <c r="Y110" s="159">
        <f t="shared" si="62"/>
        <v>0</v>
      </c>
      <c r="Z110" s="159">
        <f t="shared" si="62"/>
        <v>0</v>
      </c>
      <c r="AA110" s="159">
        <f t="shared" si="62"/>
        <v>0</v>
      </c>
      <c r="AB110" s="159">
        <f t="shared" si="62"/>
        <v>0</v>
      </c>
      <c r="AC110" s="159">
        <f t="shared" si="62"/>
        <v>0</v>
      </c>
      <c r="AD110" s="159">
        <f t="shared" si="62"/>
        <v>0</v>
      </c>
    </row>
    <row r="111" spans="2:30" s="11" customFormat="1" hidden="1" outlineLevel="3" x14ac:dyDescent="0.25">
      <c r="B111" s="31"/>
      <c r="C111" s="35" t="s">
        <v>82</v>
      </c>
      <c r="D111" s="23"/>
      <c r="E111" s="23"/>
      <c r="F111" s="23"/>
      <c r="G111" s="156">
        <f t="shared" ref="G111:G112" si="63">SUM(V111:AD111)</f>
        <v>0</v>
      </c>
      <c r="H111" s="152">
        <f t="shared" ref="H111:H112" si="64">SUM(S111:U111)</f>
        <v>0</v>
      </c>
      <c r="I111" s="130"/>
      <c r="J111" s="108"/>
      <c r="K111" s="152"/>
      <c r="L111" s="23"/>
      <c r="M111" s="23"/>
      <c r="N111" s="23"/>
      <c r="O111" s="23"/>
      <c r="P111" s="23"/>
      <c r="Q111" s="23"/>
      <c r="R111" s="23"/>
      <c r="S111" s="152"/>
      <c r="T111" s="152"/>
      <c r="U111" s="152"/>
      <c r="V111" s="156"/>
      <c r="W111" s="156"/>
      <c r="X111" s="156"/>
      <c r="Y111" s="156"/>
      <c r="Z111" s="156"/>
      <c r="AA111" s="156"/>
      <c r="AB111" s="156"/>
      <c r="AC111" s="156"/>
      <c r="AD111" s="156"/>
    </row>
    <row r="112" spans="2:30" s="11" customFormat="1" hidden="1" outlineLevel="3" x14ac:dyDescent="0.25">
      <c r="B112" s="31"/>
      <c r="C112" s="35" t="s">
        <v>82</v>
      </c>
      <c r="D112" s="23"/>
      <c r="E112" s="23"/>
      <c r="F112" s="23"/>
      <c r="G112" s="156">
        <f t="shared" si="63"/>
        <v>0</v>
      </c>
      <c r="H112" s="152">
        <f t="shared" si="64"/>
        <v>0</v>
      </c>
      <c r="I112" s="130"/>
      <c r="J112" s="108"/>
      <c r="K112" s="152"/>
      <c r="L112" s="23"/>
      <c r="M112" s="23"/>
      <c r="N112" s="23"/>
      <c r="O112" s="23"/>
      <c r="P112" s="23"/>
      <c r="Q112" s="23"/>
      <c r="R112" s="23"/>
      <c r="S112" s="152"/>
      <c r="T112" s="152"/>
      <c r="U112" s="152"/>
      <c r="V112" s="156"/>
      <c r="W112" s="156"/>
      <c r="X112" s="156"/>
      <c r="Y112" s="156"/>
      <c r="Z112" s="156"/>
      <c r="AA112" s="156"/>
      <c r="AB112" s="156"/>
      <c r="AC112" s="156"/>
      <c r="AD112" s="156"/>
    </row>
    <row r="113" spans="1:31" s="21" customFormat="1" hidden="1" outlineLevel="2" collapsed="1" x14ac:dyDescent="0.25">
      <c r="B113" s="41">
        <v>11</v>
      </c>
      <c r="C113" s="41" t="s">
        <v>81</v>
      </c>
      <c r="D113" s="41"/>
      <c r="E113" s="41"/>
      <c r="F113" s="41"/>
      <c r="G113" s="159">
        <f>SUM(G114:G115)</f>
        <v>0</v>
      </c>
      <c r="H113" s="158">
        <f>SUM(H114:H115)</f>
        <v>0</v>
      </c>
      <c r="I113" s="134"/>
      <c r="J113" s="112"/>
      <c r="K113" s="158">
        <f>SUM(K114:K115)</f>
        <v>0</v>
      </c>
      <c r="L113" s="41"/>
      <c r="M113" s="41"/>
      <c r="N113" s="41"/>
      <c r="O113" s="41"/>
      <c r="P113" s="41"/>
      <c r="Q113" s="41"/>
      <c r="R113" s="41"/>
      <c r="S113" s="158">
        <f t="shared" ref="S113:AD113" si="65">SUM(S114:S115)</f>
        <v>0</v>
      </c>
      <c r="T113" s="158">
        <f t="shared" si="65"/>
        <v>0</v>
      </c>
      <c r="U113" s="158">
        <f t="shared" si="65"/>
        <v>0</v>
      </c>
      <c r="V113" s="159">
        <f t="shared" si="65"/>
        <v>0</v>
      </c>
      <c r="W113" s="159">
        <f t="shared" si="65"/>
        <v>0</v>
      </c>
      <c r="X113" s="159">
        <f t="shared" si="65"/>
        <v>0</v>
      </c>
      <c r="Y113" s="159">
        <f t="shared" si="65"/>
        <v>0</v>
      </c>
      <c r="Z113" s="159">
        <f t="shared" si="65"/>
        <v>0</v>
      </c>
      <c r="AA113" s="159">
        <f t="shared" si="65"/>
        <v>0</v>
      </c>
      <c r="AB113" s="159">
        <f t="shared" si="65"/>
        <v>0</v>
      </c>
      <c r="AC113" s="159">
        <f t="shared" si="65"/>
        <v>0</v>
      </c>
      <c r="AD113" s="159">
        <f t="shared" si="65"/>
        <v>0</v>
      </c>
    </row>
    <row r="114" spans="1:31" s="11" customFormat="1" hidden="1" outlineLevel="3" x14ac:dyDescent="0.25">
      <c r="B114" s="23"/>
      <c r="C114" s="35" t="s">
        <v>81</v>
      </c>
      <c r="D114" s="23"/>
      <c r="E114" s="23"/>
      <c r="F114" s="23"/>
      <c r="G114" s="156">
        <f t="shared" ref="G114:G115" si="66">SUM(V114:AD114)</f>
        <v>0</v>
      </c>
      <c r="H114" s="152">
        <f t="shared" ref="H114:H115" si="67">SUM(S114:U114)</f>
        <v>0</v>
      </c>
      <c r="I114" s="130"/>
      <c r="J114" s="108"/>
      <c r="K114" s="152"/>
      <c r="L114" s="23"/>
      <c r="M114" s="23"/>
      <c r="N114" s="23"/>
      <c r="O114" s="23"/>
      <c r="P114" s="23"/>
      <c r="Q114" s="23"/>
      <c r="R114" s="23"/>
      <c r="S114" s="152"/>
      <c r="T114" s="152"/>
      <c r="U114" s="152"/>
      <c r="V114" s="156"/>
      <c r="W114" s="156"/>
      <c r="X114" s="156"/>
      <c r="Y114" s="156"/>
      <c r="Z114" s="156"/>
      <c r="AA114" s="156"/>
      <c r="AB114" s="156"/>
      <c r="AC114" s="156"/>
      <c r="AD114" s="156"/>
    </row>
    <row r="115" spans="1:31" s="11" customFormat="1" hidden="1" outlineLevel="3" x14ac:dyDescent="0.25">
      <c r="B115" s="23"/>
      <c r="C115" s="35" t="s">
        <v>81</v>
      </c>
      <c r="D115" s="23"/>
      <c r="E115" s="23"/>
      <c r="F115" s="23"/>
      <c r="G115" s="156">
        <f t="shared" si="66"/>
        <v>0</v>
      </c>
      <c r="H115" s="152">
        <f t="shared" si="67"/>
        <v>0</v>
      </c>
      <c r="I115" s="130"/>
      <c r="J115" s="108"/>
      <c r="K115" s="152"/>
      <c r="L115" s="23"/>
      <c r="M115" s="23"/>
      <c r="N115" s="23"/>
      <c r="O115" s="23"/>
      <c r="P115" s="23"/>
      <c r="Q115" s="23"/>
      <c r="R115" s="23"/>
      <c r="S115" s="152"/>
      <c r="T115" s="152"/>
      <c r="U115" s="152"/>
      <c r="V115" s="156"/>
      <c r="W115" s="156"/>
      <c r="X115" s="156"/>
      <c r="Y115" s="156"/>
      <c r="Z115" s="156"/>
      <c r="AA115" s="156"/>
      <c r="AB115" s="156"/>
      <c r="AC115" s="156"/>
      <c r="AD115" s="156"/>
    </row>
    <row r="116" spans="1:31" s="21" customFormat="1" hidden="1" outlineLevel="2" collapsed="1" x14ac:dyDescent="0.25">
      <c r="B116" s="41">
        <v>12</v>
      </c>
      <c r="C116" s="41" t="s">
        <v>80</v>
      </c>
      <c r="D116" s="41"/>
      <c r="E116" s="41"/>
      <c r="F116" s="41"/>
      <c r="G116" s="159">
        <f>SUM(G117:G118)</f>
        <v>0</v>
      </c>
      <c r="H116" s="158">
        <f>SUM(H117:H118)</f>
        <v>0</v>
      </c>
      <c r="I116" s="134"/>
      <c r="J116" s="112"/>
      <c r="K116" s="158">
        <f>SUM(K117:K118)</f>
        <v>0</v>
      </c>
      <c r="L116" s="41"/>
      <c r="M116" s="41"/>
      <c r="N116" s="41"/>
      <c r="O116" s="41"/>
      <c r="P116" s="41"/>
      <c r="Q116" s="41"/>
      <c r="R116" s="41"/>
      <c r="S116" s="158">
        <f t="shared" ref="S116:AD116" si="68">SUM(S117:S118)</f>
        <v>0</v>
      </c>
      <c r="T116" s="158">
        <f t="shared" si="68"/>
        <v>0</v>
      </c>
      <c r="U116" s="158">
        <f t="shared" si="68"/>
        <v>0</v>
      </c>
      <c r="V116" s="159">
        <f t="shared" si="68"/>
        <v>0</v>
      </c>
      <c r="W116" s="159">
        <f t="shared" si="68"/>
        <v>0</v>
      </c>
      <c r="X116" s="159">
        <f t="shared" si="68"/>
        <v>0</v>
      </c>
      <c r="Y116" s="159">
        <f t="shared" si="68"/>
        <v>0</v>
      </c>
      <c r="Z116" s="159">
        <f t="shared" si="68"/>
        <v>0</v>
      </c>
      <c r="AA116" s="159">
        <f t="shared" si="68"/>
        <v>0</v>
      </c>
      <c r="AB116" s="159">
        <f t="shared" si="68"/>
        <v>0</v>
      </c>
      <c r="AC116" s="159">
        <f t="shared" si="68"/>
        <v>0</v>
      </c>
      <c r="AD116" s="159">
        <f t="shared" si="68"/>
        <v>0</v>
      </c>
    </row>
    <row r="117" spans="1:31" s="11" customFormat="1" hidden="1" outlineLevel="3" x14ac:dyDescent="0.25">
      <c r="B117" s="23"/>
      <c r="C117" s="35" t="s">
        <v>80</v>
      </c>
      <c r="D117" s="23"/>
      <c r="E117" s="23"/>
      <c r="F117" s="23"/>
      <c r="G117" s="156">
        <f t="shared" ref="G117:G118" si="69">SUM(V117:AD117)</f>
        <v>0</v>
      </c>
      <c r="H117" s="152">
        <f t="shared" ref="H117:H118" si="70">SUM(S117:U117)</f>
        <v>0</v>
      </c>
      <c r="I117" s="130"/>
      <c r="J117" s="108"/>
      <c r="K117" s="152"/>
      <c r="L117" s="23"/>
      <c r="M117" s="23"/>
      <c r="N117" s="23"/>
      <c r="O117" s="23"/>
      <c r="P117" s="23"/>
      <c r="Q117" s="23"/>
      <c r="R117" s="23"/>
      <c r="S117" s="152"/>
      <c r="T117" s="152"/>
      <c r="U117" s="152"/>
      <c r="V117" s="156"/>
      <c r="W117" s="156"/>
      <c r="X117" s="156"/>
      <c r="Y117" s="156"/>
      <c r="Z117" s="156"/>
      <c r="AA117" s="156"/>
      <c r="AB117" s="156"/>
      <c r="AC117" s="156"/>
      <c r="AD117" s="156"/>
    </row>
    <row r="118" spans="1:31" s="11" customFormat="1" hidden="1" outlineLevel="3" x14ac:dyDescent="0.25">
      <c r="A118" s="11" t="s">
        <v>125</v>
      </c>
      <c r="B118" s="23"/>
      <c r="C118" s="35" t="s">
        <v>80</v>
      </c>
      <c r="D118" s="23"/>
      <c r="E118" s="23"/>
      <c r="F118" s="23"/>
      <c r="G118" s="156">
        <f t="shared" si="69"/>
        <v>0</v>
      </c>
      <c r="H118" s="152">
        <f t="shared" si="70"/>
        <v>0</v>
      </c>
      <c r="I118" s="130"/>
      <c r="J118" s="108"/>
      <c r="K118" s="152"/>
      <c r="L118" s="23"/>
      <c r="M118" s="23"/>
      <c r="N118" s="23"/>
      <c r="O118" s="23"/>
      <c r="P118" s="23"/>
      <c r="Q118" s="23"/>
      <c r="R118" s="23"/>
      <c r="S118" s="152"/>
      <c r="T118" s="152"/>
      <c r="U118" s="152"/>
      <c r="V118" s="156"/>
      <c r="W118" s="156"/>
      <c r="X118" s="156"/>
      <c r="Y118" s="156"/>
      <c r="Z118" s="156"/>
      <c r="AA118" s="156"/>
      <c r="AB118" s="156"/>
      <c r="AC118" s="156"/>
      <c r="AD118" s="156"/>
    </row>
    <row r="119" spans="1:31" s="11" customFormat="1" ht="23.25" customHeight="1" x14ac:dyDescent="0.25"/>
    <row r="120" spans="1:31" s="11" customFormat="1" x14ac:dyDescent="0.25">
      <c r="I120" s="122"/>
      <c r="J120" s="100"/>
      <c r="K120" s="100"/>
      <c r="T120" s="13"/>
      <c r="U120" s="13"/>
      <c r="V120" s="13"/>
      <c r="AE120" s="145"/>
    </row>
    <row r="121" spans="1:31" s="11" customFormat="1" x14ac:dyDescent="0.25">
      <c r="I121" s="122"/>
      <c r="J121" s="100"/>
      <c r="K121" s="100"/>
      <c r="T121" s="13"/>
      <c r="U121" s="13"/>
      <c r="V121" s="13"/>
      <c r="AE121" s="145"/>
    </row>
    <row r="122" spans="1:31" s="11" customFormat="1" x14ac:dyDescent="0.25">
      <c r="I122" s="122"/>
      <c r="J122" s="100"/>
      <c r="K122" s="100"/>
      <c r="T122" s="13"/>
      <c r="U122" s="13"/>
      <c r="V122" s="13"/>
      <c r="AE122" s="145"/>
    </row>
    <row r="123" spans="1:31" s="11" customFormat="1" x14ac:dyDescent="0.25">
      <c r="I123" s="122"/>
      <c r="J123" s="100"/>
      <c r="K123" s="100"/>
      <c r="T123" s="13"/>
      <c r="U123" s="13"/>
      <c r="V123" s="13"/>
      <c r="AE123" s="145"/>
    </row>
    <row r="124" spans="1:31" s="11" customFormat="1" x14ac:dyDescent="0.25">
      <c r="I124" s="122"/>
      <c r="J124" s="100"/>
      <c r="K124" s="100"/>
      <c r="T124" s="13"/>
      <c r="U124" s="13"/>
      <c r="V124" s="13"/>
      <c r="AE124" s="145"/>
    </row>
    <row r="125" spans="1:31" s="11" customFormat="1" x14ac:dyDescent="0.25">
      <c r="I125" s="122"/>
      <c r="J125" s="100"/>
      <c r="K125" s="100"/>
      <c r="T125" s="13"/>
      <c r="U125" s="13"/>
      <c r="V125" s="13"/>
      <c r="AE125" s="145"/>
    </row>
    <row r="126" spans="1:31" s="11" customFormat="1" x14ac:dyDescent="0.25">
      <c r="I126" s="122"/>
      <c r="J126" s="100"/>
      <c r="K126" s="100"/>
      <c r="T126" s="13"/>
      <c r="U126" s="13"/>
      <c r="V126" s="13"/>
      <c r="AE126" s="145"/>
    </row>
    <row r="127" spans="1:31" s="11" customFormat="1" x14ac:dyDescent="0.25">
      <c r="I127" s="122"/>
      <c r="J127" s="100"/>
      <c r="K127" s="100"/>
      <c r="T127" s="13"/>
      <c r="U127" s="13"/>
      <c r="V127" s="13"/>
      <c r="AE127" s="145"/>
    </row>
    <row r="128" spans="1:31" s="11" customFormat="1" x14ac:dyDescent="0.25">
      <c r="I128" s="122"/>
      <c r="J128" s="100"/>
      <c r="K128" s="100"/>
      <c r="T128" s="13"/>
      <c r="U128" s="13"/>
      <c r="V128" s="13"/>
      <c r="AE128" s="145"/>
    </row>
    <row r="129" spans="9:31" s="11" customFormat="1" x14ac:dyDescent="0.25">
      <c r="I129" s="122"/>
      <c r="J129" s="100"/>
      <c r="K129" s="100"/>
      <c r="T129" s="13"/>
      <c r="U129" s="13"/>
      <c r="V129" s="13"/>
      <c r="AE129" s="145"/>
    </row>
    <row r="130" spans="9:31" s="11" customFormat="1" x14ac:dyDescent="0.25">
      <c r="I130" s="122"/>
      <c r="J130" s="100"/>
      <c r="K130" s="100"/>
      <c r="T130" s="13"/>
      <c r="U130" s="13"/>
      <c r="V130" s="13"/>
      <c r="AE130" s="145"/>
    </row>
    <row r="131" spans="9:31" s="11" customFormat="1" x14ac:dyDescent="0.25">
      <c r="I131" s="122"/>
      <c r="J131" s="100"/>
      <c r="K131" s="100"/>
      <c r="T131" s="13"/>
      <c r="U131" s="13"/>
      <c r="V131" s="13"/>
      <c r="AE131" s="145"/>
    </row>
    <row r="132" spans="9:31" s="11" customFormat="1" x14ac:dyDescent="0.25">
      <c r="I132" s="122"/>
      <c r="J132" s="100"/>
      <c r="K132" s="100"/>
      <c r="T132" s="13"/>
      <c r="U132" s="13"/>
      <c r="V132" s="13"/>
      <c r="AE132" s="145"/>
    </row>
    <row r="133" spans="9:31" s="11" customFormat="1" x14ac:dyDescent="0.25">
      <c r="I133" s="122"/>
      <c r="J133" s="100"/>
      <c r="K133" s="100"/>
      <c r="T133" s="13"/>
      <c r="U133" s="13"/>
      <c r="V133" s="13"/>
      <c r="AE133" s="145"/>
    </row>
    <row r="134" spans="9:31" s="11" customFormat="1" x14ac:dyDescent="0.25">
      <c r="I134" s="122"/>
      <c r="J134" s="100"/>
      <c r="K134" s="100"/>
      <c r="T134" s="13"/>
      <c r="U134" s="13"/>
      <c r="V134" s="13"/>
      <c r="AE134" s="145"/>
    </row>
    <row r="135" spans="9:31" s="11" customFormat="1" x14ac:dyDescent="0.25">
      <c r="I135" s="122"/>
      <c r="J135" s="100"/>
      <c r="K135" s="100"/>
      <c r="T135" s="13"/>
      <c r="U135" s="13"/>
      <c r="V135" s="13"/>
      <c r="AE135" s="145"/>
    </row>
    <row r="136" spans="9:31" s="11" customFormat="1" x14ac:dyDescent="0.25">
      <c r="I136" s="122"/>
      <c r="J136" s="100"/>
      <c r="K136" s="100"/>
      <c r="T136" s="13"/>
      <c r="U136" s="13"/>
      <c r="V136" s="13"/>
      <c r="AE136" s="145"/>
    </row>
    <row r="137" spans="9:31" s="11" customFormat="1" x14ac:dyDescent="0.25">
      <c r="I137" s="122"/>
      <c r="J137" s="100"/>
      <c r="K137" s="100"/>
      <c r="T137" s="13"/>
      <c r="U137" s="13"/>
      <c r="V137" s="13"/>
      <c r="AE137" s="145"/>
    </row>
    <row r="138" spans="9:31" s="11" customFormat="1" x14ac:dyDescent="0.25">
      <c r="I138" s="122"/>
      <c r="J138" s="100"/>
      <c r="K138" s="100"/>
      <c r="T138" s="13"/>
      <c r="U138" s="13"/>
      <c r="V138" s="13"/>
      <c r="AE138" s="145"/>
    </row>
    <row r="139" spans="9:31" s="11" customFormat="1" x14ac:dyDescent="0.25">
      <c r="I139" s="122"/>
      <c r="J139" s="100"/>
      <c r="K139" s="100"/>
      <c r="T139" s="13"/>
      <c r="U139" s="13"/>
      <c r="V139" s="13"/>
      <c r="AE139" s="145"/>
    </row>
    <row r="140" spans="9:31" s="11" customFormat="1" x14ac:dyDescent="0.25">
      <c r="I140" s="122"/>
      <c r="J140" s="100"/>
      <c r="K140" s="100"/>
      <c r="T140" s="13"/>
      <c r="U140" s="13"/>
      <c r="V140" s="13"/>
      <c r="AE140" s="145"/>
    </row>
    <row r="141" spans="9:31" s="11" customFormat="1" x14ac:dyDescent="0.25">
      <c r="I141" s="122"/>
      <c r="J141" s="100"/>
      <c r="K141" s="100"/>
      <c r="T141" s="13"/>
      <c r="U141" s="13"/>
      <c r="V141" s="13"/>
      <c r="AE141" s="145"/>
    </row>
    <row r="142" spans="9:31" s="11" customFormat="1" x14ac:dyDescent="0.25">
      <c r="I142" s="122"/>
      <c r="J142" s="100"/>
      <c r="K142" s="100"/>
      <c r="T142" s="13"/>
      <c r="U142" s="13"/>
      <c r="V142" s="13"/>
      <c r="AE142" s="145"/>
    </row>
    <row r="143" spans="9:31" s="11" customFormat="1" x14ac:dyDescent="0.25">
      <c r="I143" s="122"/>
      <c r="J143" s="100"/>
      <c r="K143" s="100"/>
      <c r="T143" s="13"/>
      <c r="U143" s="13"/>
      <c r="V143" s="13"/>
      <c r="AE143" s="145"/>
    </row>
    <row r="144" spans="9:31" s="11" customFormat="1" x14ac:dyDescent="0.25">
      <c r="I144" s="122"/>
      <c r="J144" s="100"/>
      <c r="K144" s="100"/>
      <c r="T144" s="13"/>
      <c r="U144" s="13"/>
      <c r="V144" s="13"/>
      <c r="AE144" s="145"/>
    </row>
    <row r="145" spans="9:31" s="11" customFormat="1" x14ac:dyDescent="0.25">
      <c r="I145" s="122"/>
      <c r="J145" s="100"/>
      <c r="K145" s="100"/>
      <c r="T145" s="13"/>
      <c r="U145" s="13"/>
      <c r="V145" s="13"/>
      <c r="AE145" s="145"/>
    </row>
    <row r="146" spans="9:31" s="11" customFormat="1" x14ac:dyDescent="0.25">
      <c r="I146" s="122"/>
      <c r="J146" s="100"/>
      <c r="K146" s="100"/>
      <c r="T146" s="13"/>
      <c r="U146" s="13"/>
      <c r="V146" s="13"/>
      <c r="AE146" s="145"/>
    </row>
    <row r="147" spans="9:31" s="11" customFormat="1" x14ac:dyDescent="0.25">
      <c r="I147" s="122"/>
      <c r="J147" s="100"/>
      <c r="K147" s="100"/>
      <c r="T147" s="13"/>
      <c r="U147" s="13"/>
      <c r="V147" s="13"/>
      <c r="AE147" s="145"/>
    </row>
    <row r="148" spans="9:31" s="11" customFormat="1" x14ac:dyDescent="0.25">
      <c r="I148" s="122"/>
      <c r="J148" s="100"/>
      <c r="K148" s="100"/>
      <c r="T148" s="13"/>
      <c r="U148" s="13"/>
      <c r="V148" s="13"/>
      <c r="AE148" s="145"/>
    </row>
    <row r="149" spans="9:31" s="11" customFormat="1" x14ac:dyDescent="0.25">
      <c r="I149" s="122"/>
      <c r="J149" s="100"/>
      <c r="K149" s="100"/>
      <c r="T149" s="13"/>
      <c r="U149" s="13"/>
      <c r="V149" s="13"/>
      <c r="AE149" s="145"/>
    </row>
    <row r="150" spans="9:31" s="11" customFormat="1" x14ac:dyDescent="0.25">
      <c r="I150" s="122"/>
      <c r="J150" s="100"/>
      <c r="K150" s="100"/>
      <c r="T150" s="13"/>
      <c r="U150" s="13"/>
      <c r="V150" s="13"/>
      <c r="AE150" s="145"/>
    </row>
    <row r="151" spans="9:31" s="11" customFormat="1" x14ac:dyDescent="0.25">
      <c r="I151" s="122"/>
      <c r="J151" s="100"/>
      <c r="K151" s="100"/>
      <c r="T151" s="13"/>
      <c r="U151" s="13"/>
      <c r="V151" s="13"/>
      <c r="AE151" s="145"/>
    </row>
    <row r="152" spans="9:31" s="11" customFormat="1" x14ac:dyDescent="0.25">
      <c r="I152" s="122"/>
      <c r="J152" s="100"/>
      <c r="K152" s="100"/>
      <c r="T152" s="13"/>
      <c r="U152" s="13"/>
      <c r="V152" s="13"/>
      <c r="AE152" s="145"/>
    </row>
    <row r="153" spans="9:31" s="11" customFormat="1" x14ac:dyDescent="0.25">
      <c r="I153" s="122"/>
      <c r="J153" s="100"/>
      <c r="K153" s="100"/>
      <c r="T153" s="13"/>
      <c r="U153" s="13"/>
      <c r="V153" s="13"/>
      <c r="AE153" s="145"/>
    </row>
    <row r="154" spans="9:31" s="11" customFormat="1" x14ac:dyDescent="0.25">
      <c r="I154" s="122"/>
      <c r="J154" s="100"/>
      <c r="K154" s="100"/>
      <c r="T154" s="13"/>
      <c r="U154" s="13"/>
      <c r="V154" s="13"/>
      <c r="AE154" s="145"/>
    </row>
    <row r="155" spans="9:31" s="11" customFormat="1" x14ac:dyDescent="0.25">
      <c r="I155" s="122"/>
      <c r="J155" s="100"/>
      <c r="K155" s="100"/>
      <c r="T155" s="13"/>
      <c r="U155" s="13"/>
      <c r="V155" s="13"/>
      <c r="AE155" s="145"/>
    </row>
    <row r="156" spans="9:31" s="11" customFormat="1" x14ac:dyDescent="0.25">
      <c r="I156" s="122"/>
      <c r="J156" s="100"/>
      <c r="K156" s="100"/>
      <c r="T156" s="13"/>
      <c r="U156" s="13"/>
      <c r="V156" s="13"/>
      <c r="AE156" s="145"/>
    </row>
    <row r="157" spans="9:31" s="11" customFormat="1" x14ac:dyDescent="0.25">
      <c r="I157" s="122"/>
      <c r="J157" s="100"/>
      <c r="K157" s="100"/>
      <c r="T157" s="13"/>
      <c r="U157" s="13"/>
      <c r="V157" s="13"/>
      <c r="AE157" s="145"/>
    </row>
    <row r="158" spans="9:31" s="11" customFormat="1" x14ac:dyDescent="0.25">
      <c r="I158" s="122"/>
      <c r="J158" s="100"/>
      <c r="K158" s="100"/>
      <c r="T158" s="13"/>
      <c r="U158" s="13"/>
      <c r="V158" s="13"/>
      <c r="AE158" s="145"/>
    </row>
    <row r="159" spans="9:31" s="11" customFormat="1" x14ac:dyDescent="0.25">
      <c r="I159" s="122"/>
      <c r="J159" s="100"/>
      <c r="K159" s="100"/>
      <c r="T159" s="13"/>
      <c r="U159" s="13"/>
      <c r="V159" s="13"/>
      <c r="AE159" s="145"/>
    </row>
    <row r="160" spans="9:31" s="11" customFormat="1" x14ac:dyDescent="0.25">
      <c r="I160" s="122"/>
      <c r="J160" s="100"/>
      <c r="K160" s="100"/>
      <c r="T160" s="13"/>
      <c r="U160" s="13"/>
      <c r="V160" s="13"/>
      <c r="AE160" s="145"/>
    </row>
    <row r="161" spans="9:31" s="11" customFormat="1" x14ac:dyDescent="0.25">
      <c r="I161" s="122"/>
      <c r="J161" s="100"/>
      <c r="K161" s="100"/>
      <c r="T161" s="13"/>
      <c r="U161" s="13"/>
      <c r="V161" s="13"/>
      <c r="AE161" s="145"/>
    </row>
    <row r="162" spans="9:31" s="11" customFormat="1" x14ac:dyDescent="0.25">
      <c r="I162" s="122"/>
      <c r="J162" s="100"/>
      <c r="K162" s="100"/>
      <c r="T162" s="13"/>
      <c r="U162" s="13"/>
      <c r="V162" s="13"/>
      <c r="AE162" s="145"/>
    </row>
    <row r="163" spans="9:31" s="11" customFormat="1" x14ac:dyDescent="0.25">
      <c r="I163" s="122"/>
      <c r="J163" s="100"/>
      <c r="K163" s="100"/>
      <c r="T163" s="13"/>
      <c r="U163" s="13"/>
      <c r="V163" s="13"/>
      <c r="AE163" s="145"/>
    </row>
    <row r="164" spans="9:31" s="11" customFormat="1" x14ac:dyDescent="0.25">
      <c r="I164" s="122"/>
      <c r="J164" s="100"/>
      <c r="K164" s="100"/>
      <c r="T164" s="13"/>
      <c r="U164" s="13"/>
      <c r="V164" s="13"/>
      <c r="AE164" s="145"/>
    </row>
    <row r="165" spans="9:31" s="11" customFormat="1" x14ac:dyDescent="0.25">
      <c r="I165" s="122"/>
      <c r="J165" s="100"/>
      <c r="K165" s="100"/>
      <c r="T165" s="13"/>
      <c r="U165" s="13"/>
      <c r="V165" s="13"/>
      <c r="AE165" s="145"/>
    </row>
    <row r="166" spans="9:31" s="11" customFormat="1" x14ac:dyDescent="0.25">
      <c r="I166" s="122"/>
      <c r="J166" s="100"/>
      <c r="K166" s="100"/>
      <c r="T166" s="13"/>
      <c r="U166" s="13"/>
      <c r="V166" s="13"/>
      <c r="AE166" s="145"/>
    </row>
    <row r="167" spans="9:31" s="11" customFormat="1" x14ac:dyDescent="0.25">
      <c r="I167" s="122"/>
      <c r="J167" s="100"/>
      <c r="K167" s="100"/>
      <c r="T167" s="13"/>
      <c r="U167" s="13"/>
      <c r="V167" s="13"/>
      <c r="AE167" s="145"/>
    </row>
    <row r="168" spans="9:31" s="11" customFormat="1" x14ac:dyDescent="0.25">
      <c r="I168" s="122"/>
      <c r="J168" s="100"/>
      <c r="K168" s="100"/>
      <c r="T168" s="13"/>
      <c r="U168" s="13"/>
      <c r="V168" s="13"/>
      <c r="AE168" s="145"/>
    </row>
    <row r="169" spans="9:31" s="11" customFormat="1" x14ac:dyDescent="0.25">
      <c r="I169" s="122"/>
      <c r="J169" s="100"/>
      <c r="K169" s="100"/>
      <c r="T169" s="13"/>
      <c r="U169" s="13"/>
      <c r="V169" s="13"/>
      <c r="AE169" s="145"/>
    </row>
    <row r="170" spans="9:31" s="11" customFormat="1" x14ac:dyDescent="0.25">
      <c r="I170" s="122"/>
      <c r="J170" s="100"/>
      <c r="K170" s="100"/>
      <c r="T170" s="13"/>
      <c r="U170" s="13"/>
      <c r="V170" s="13"/>
      <c r="AE170" s="145"/>
    </row>
    <row r="171" spans="9:31" s="11" customFormat="1" x14ac:dyDescent="0.25">
      <c r="I171" s="122"/>
      <c r="J171" s="100"/>
      <c r="K171" s="100"/>
      <c r="T171" s="13"/>
      <c r="U171" s="13"/>
      <c r="V171" s="13"/>
      <c r="AE171" s="145"/>
    </row>
    <row r="172" spans="9:31" s="11" customFormat="1" x14ac:dyDescent="0.25">
      <c r="I172" s="122"/>
      <c r="J172" s="100"/>
      <c r="K172" s="100"/>
      <c r="T172" s="13"/>
      <c r="U172" s="13"/>
      <c r="V172" s="13"/>
      <c r="AE172" s="145"/>
    </row>
    <row r="173" spans="9:31" s="11" customFormat="1" x14ac:dyDescent="0.25">
      <c r="I173" s="122"/>
      <c r="J173" s="100"/>
      <c r="K173" s="100"/>
      <c r="T173" s="13"/>
      <c r="U173" s="13"/>
      <c r="V173" s="13"/>
      <c r="AE173" s="145"/>
    </row>
    <row r="174" spans="9:31" s="11" customFormat="1" x14ac:dyDescent="0.25">
      <c r="I174" s="122"/>
      <c r="J174" s="100"/>
      <c r="K174" s="100"/>
      <c r="T174" s="13"/>
      <c r="U174" s="13"/>
      <c r="V174" s="13"/>
      <c r="AE174" s="145"/>
    </row>
    <row r="175" spans="9:31" s="11" customFormat="1" x14ac:dyDescent="0.25">
      <c r="I175" s="122"/>
      <c r="J175" s="100"/>
      <c r="K175" s="100"/>
      <c r="T175" s="13"/>
      <c r="U175" s="13"/>
      <c r="V175" s="13"/>
      <c r="AE175" s="145"/>
    </row>
    <row r="176" spans="9:31" s="11" customFormat="1" x14ac:dyDescent="0.25">
      <c r="I176" s="122"/>
      <c r="J176" s="100"/>
      <c r="K176" s="100"/>
      <c r="T176" s="13"/>
      <c r="U176" s="13"/>
      <c r="V176" s="13"/>
      <c r="AE176" s="145"/>
    </row>
    <row r="177" spans="9:31" s="11" customFormat="1" x14ac:dyDescent="0.25">
      <c r="I177" s="122"/>
      <c r="J177" s="100"/>
      <c r="K177" s="100"/>
      <c r="T177" s="13"/>
      <c r="U177" s="13"/>
      <c r="V177" s="13"/>
      <c r="AE177" s="145"/>
    </row>
    <row r="178" spans="9:31" s="11" customFormat="1" x14ac:dyDescent="0.25">
      <c r="I178" s="122"/>
      <c r="J178" s="100"/>
      <c r="K178" s="100"/>
      <c r="T178" s="13"/>
      <c r="U178" s="13"/>
      <c r="V178" s="13"/>
      <c r="AE178" s="145"/>
    </row>
    <row r="179" spans="9:31" s="11" customFormat="1" x14ac:dyDescent="0.25">
      <c r="I179" s="122"/>
      <c r="J179" s="100"/>
      <c r="K179" s="100"/>
      <c r="T179" s="13"/>
      <c r="U179" s="13"/>
      <c r="V179" s="13"/>
      <c r="AE179" s="145"/>
    </row>
    <row r="180" spans="9:31" s="11" customFormat="1" x14ac:dyDescent="0.25">
      <c r="I180" s="122"/>
      <c r="J180" s="100"/>
      <c r="K180" s="100"/>
      <c r="T180" s="13"/>
      <c r="U180" s="13"/>
      <c r="V180" s="13"/>
      <c r="AE180" s="145"/>
    </row>
    <row r="181" spans="9:31" s="11" customFormat="1" x14ac:dyDescent="0.25">
      <c r="I181" s="122"/>
      <c r="J181" s="100"/>
      <c r="K181" s="100"/>
      <c r="T181" s="13"/>
      <c r="U181" s="13"/>
      <c r="V181" s="13"/>
      <c r="AE181" s="145"/>
    </row>
    <row r="182" spans="9:31" s="11" customFormat="1" x14ac:dyDescent="0.25">
      <c r="I182" s="122"/>
      <c r="J182" s="100"/>
      <c r="K182" s="100"/>
      <c r="T182" s="13"/>
      <c r="U182" s="13"/>
      <c r="V182" s="13"/>
      <c r="AE182" s="145"/>
    </row>
    <row r="183" spans="9:31" s="11" customFormat="1" x14ac:dyDescent="0.25">
      <c r="I183" s="122"/>
      <c r="J183" s="100"/>
      <c r="K183" s="100"/>
      <c r="T183" s="13"/>
      <c r="U183" s="13"/>
      <c r="V183" s="13"/>
      <c r="AE183" s="145"/>
    </row>
    <row r="184" spans="9:31" s="11" customFormat="1" x14ac:dyDescent="0.25">
      <c r="I184" s="122"/>
      <c r="J184" s="100"/>
      <c r="K184" s="100"/>
      <c r="T184" s="13"/>
      <c r="U184" s="13"/>
      <c r="V184" s="13"/>
      <c r="AE184" s="145"/>
    </row>
    <row r="185" spans="9:31" s="11" customFormat="1" x14ac:dyDescent="0.25">
      <c r="I185" s="122"/>
      <c r="J185" s="100"/>
      <c r="K185" s="100"/>
      <c r="T185" s="13"/>
      <c r="U185" s="13"/>
      <c r="V185" s="13"/>
      <c r="AE185" s="145"/>
    </row>
    <row r="186" spans="9:31" s="11" customFormat="1" x14ac:dyDescent="0.25">
      <c r="I186" s="122"/>
      <c r="J186" s="100"/>
      <c r="K186" s="100"/>
      <c r="T186" s="13"/>
      <c r="U186" s="13"/>
      <c r="V186" s="13"/>
      <c r="AE186" s="145"/>
    </row>
    <row r="187" spans="9:31" s="11" customFormat="1" x14ac:dyDescent="0.25">
      <c r="I187" s="122"/>
      <c r="J187" s="100"/>
      <c r="K187" s="100"/>
      <c r="T187" s="13"/>
      <c r="U187" s="13"/>
      <c r="V187" s="13"/>
      <c r="AE187" s="145"/>
    </row>
    <row r="188" spans="9:31" s="11" customFormat="1" x14ac:dyDescent="0.25">
      <c r="I188" s="122"/>
      <c r="J188" s="100"/>
      <c r="K188" s="100"/>
      <c r="T188" s="13"/>
      <c r="U188" s="13"/>
      <c r="V188" s="13"/>
      <c r="AE188" s="145"/>
    </row>
    <row r="189" spans="9:31" s="11" customFormat="1" x14ac:dyDescent="0.25">
      <c r="I189" s="122"/>
      <c r="J189" s="100"/>
      <c r="K189" s="100"/>
      <c r="T189" s="13"/>
      <c r="U189" s="13"/>
      <c r="V189" s="13"/>
      <c r="AE189" s="145"/>
    </row>
    <row r="190" spans="9:31" s="11" customFormat="1" x14ac:dyDescent="0.25">
      <c r="I190" s="122"/>
      <c r="J190" s="100"/>
      <c r="K190" s="100"/>
      <c r="T190" s="13"/>
      <c r="U190" s="13"/>
      <c r="V190" s="13"/>
      <c r="AE190" s="145"/>
    </row>
    <row r="191" spans="9:31" s="11" customFormat="1" x14ac:dyDescent="0.25">
      <c r="I191" s="122"/>
      <c r="J191" s="100"/>
      <c r="K191" s="100"/>
      <c r="T191" s="13"/>
      <c r="U191" s="13"/>
      <c r="V191" s="13"/>
      <c r="AE191" s="145"/>
    </row>
    <row r="192" spans="9:31" s="11" customFormat="1" x14ac:dyDescent="0.25">
      <c r="I192" s="122"/>
      <c r="J192" s="100"/>
      <c r="K192" s="100"/>
      <c r="T192" s="13"/>
      <c r="U192" s="13"/>
      <c r="V192" s="13"/>
      <c r="AE192" s="145"/>
    </row>
    <row r="193" spans="9:31" s="11" customFormat="1" x14ac:dyDescent="0.25">
      <c r="I193" s="122"/>
      <c r="J193" s="100"/>
      <c r="K193" s="100"/>
      <c r="T193" s="13"/>
      <c r="U193" s="13"/>
      <c r="V193" s="13"/>
      <c r="AE193" s="145"/>
    </row>
    <row r="194" spans="9:31" s="11" customFormat="1" x14ac:dyDescent="0.25">
      <c r="I194" s="122"/>
      <c r="J194" s="100"/>
      <c r="K194" s="100"/>
      <c r="T194" s="13"/>
      <c r="U194" s="13"/>
      <c r="V194" s="13"/>
      <c r="AE194" s="145"/>
    </row>
    <row r="195" spans="9:31" s="11" customFormat="1" x14ac:dyDescent="0.25">
      <c r="I195" s="122"/>
      <c r="J195" s="100"/>
      <c r="K195" s="100"/>
      <c r="T195" s="13"/>
      <c r="U195" s="13"/>
      <c r="V195" s="13"/>
      <c r="AE195" s="145"/>
    </row>
    <row r="196" spans="9:31" s="11" customFormat="1" x14ac:dyDescent="0.25">
      <c r="I196" s="122"/>
      <c r="J196" s="100"/>
      <c r="K196" s="100"/>
      <c r="T196" s="13"/>
      <c r="U196" s="13"/>
      <c r="V196" s="13"/>
      <c r="AE196" s="145"/>
    </row>
    <row r="197" spans="9:31" s="11" customFormat="1" x14ac:dyDescent="0.25">
      <c r="I197" s="122"/>
      <c r="J197" s="100"/>
      <c r="K197" s="100"/>
      <c r="T197" s="13"/>
      <c r="U197" s="13"/>
      <c r="V197" s="13"/>
      <c r="AE197" s="145"/>
    </row>
    <row r="198" spans="9:31" s="11" customFormat="1" x14ac:dyDescent="0.25">
      <c r="I198" s="122"/>
      <c r="J198" s="100"/>
      <c r="K198" s="100"/>
      <c r="T198" s="13"/>
      <c r="U198" s="13"/>
      <c r="V198" s="13"/>
      <c r="AE198" s="145"/>
    </row>
    <row r="199" spans="9:31" s="11" customFormat="1" x14ac:dyDescent="0.25">
      <c r="I199" s="122"/>
      <c r="J199" s="100"/>
      <c r="K199" s="100"/>
      <c r="T199" s="13"/>
      <c r="U199" s="13"/>
      <c r="V199" s="13"/>
      <c r="AE199" s="145"/>
    </row>
    <row r="200" spans="9:31" s="11" customFormat="1" x14ac:dyDescent="0.25">
      <c r="I200" s="122"/>
      <c r="J200" s="100"/>
      <c r="K200" s="100"/>
      <c r="T200" s="13"/>
      <c r="U200" s="13"/>
      <c r="V200" s="13"/>
      <c r="AE200" s="145"/>
    </row>
    <row r="201" spans="9:31" s="11" customFormat="1" x14ac:dyDescent="0.25">
      <c r="I201" s="122"/>
      <c r="J201" s="100"/>
      <c r="K201" s="100"/>
      <c r="T201" s="13"/>
      <c r="U201" s="13"/>
      <c r="V201" s="13"/>
      <c r="AE201" s="145"/>
    </row>
    <row r="202" spans="9:31" s="11" customFormat="1" x14ac:dyDescent="0.25">
      <c r="I202" s="122"/>
      <c r="J202" s="100"/>
      <c r="K202" s="100"/>
      <c r="T202" s="13"/>
      <c r="U202" s="13"/>
      <c r="V202" s="13"/>
      <c r="AE202" s="145"/>
    </row>
    <row r="203" spans="9:31" s="11" customFormat="1" x14ac:dyDescent="0.25">
      <c r="I203" s="122"/>
      <c r="J203" s="100"/>
      <c r="K203" s="100"/>
      <c r="T203" s="13"/>
      <c r="U203" s="13"/>
      <c r="V203" s="13"/>
      <c r="AE203" s="145"/>
    </row>
    <row r="204" spans="9:31" s="11" customFormat="1" x14ac:dyDescent="0.25">
      <c r="I204" s="122"/>
      <c r="J204" s="100"/>
      <c r="K204" s="100"/>
      <c r="T204" s="13"/>
      <c r="U204" s="13"/>
      <c r="V204" s="13"/>
      <c r="AE204" s="145"/>
    </row>
    <row r="205" spans="9:31" s="11" customFormat="1" x14ac:dyDescent="0.25">
      <c r="I205" s="122"/>
      <c r="J205" s="100"/>
      <c r="K205" s="100"/>
      <c r="T205" s="13"/>
      <c r="U205" s="13"/>
      <c r="V205" s="13"/>
      <c r="AE205" s="145"/>
    </row>
    <row r="206" spans="9:31" s="11" customFormat="1" x14ac:dyDescent="0.25">
      <c r="I206" s="122"/>
      <c r="J206" s="100"/>
      <c r="K206" s="100"/>
      <c r="T206" s="13"/>
      <c r="U206" s="13"/>
      <c r="V206" s="13"/>
      <c r="AE206" s="145"/>
    </row>
    <row r="207" spans="9:31" s="11" customFormat="1" x14ac:dyDescent="0.25">
      <c r="I207" s="122"/>
      <c r="J207" s="100"/>
      <c r="K207" s="100"/>
      <c r="T207" s="13"/>
      <c r="U207" s="13"/>
      <c r="V207" s="13"/>
      <c r="AE207" s="145"/>
    </row>
    <row r="208" spans="9:31" s="11" customFormat="1" x14ac:dyDescent="0.25">
      <c r="I208" s="122"/>
      <c r="J208" s="100"/>
      <c r="K208" s="100"/>
      <c r="T208" s="13"/>
      <c r="U208" s="13"/>
      <c r="V208" s="13"/>
      <c r="AE208" s="145"/>
    </row>
    <row r="209" spans="9:31" s="11" customFormat="1" x14ac:dyDescent="0.25">
      <c r="I209" s="122"/>
      <c r="J209" s="100"/>
      <c r="K209" s="100"/>
      <c r="T209" s="13"/>
      <c r="U209" s="13"/>
      <c r="V209" s="13"/>
      <c r="AE209" s="145"/>
    </row>
    <row r="210" spans="9:31" s="11" customFormat="1" x14ac:dyDescent="0.25">
      <c r="I210" s="122"/>
      <c r="J210" s="100"/>
      <c r="K210" s="100"/>
      <c r="T210" s="13"/>
      <c r="U210" s="13"/>
      <c r="V210" s="13"/>
      <c r="AE210" s="145"/>
    </row>
    <row r="211" spans="9:31" s="11" customFormat="1" x14ac:dyDescent="0.25">
      <c r="I211" s="122"/>
      <c r="J211" s="100"/>
      <c r="K211" s="100"/>
      <c r="T211" s="13"/>
      <c r="U211" s="13"/>
      <c r="V211" s="13"/>
      <c r="AE211" s="145"/>
    </row>
    <row r="212" spans="9:31" s="11" customFormat="1" x14ac:dyDescent="0.25">
      <c r="I212" s="122"/>
      <c r="J212" s="100"/>
      <c r="K212" s="100"/>
      <c r="T212" s="13"/>
      <c r="U212" s="13"/>
      <c r="V212" s="13"/>
      <c r="AE212" s="145"/>
    </row>
    <row r="213" spans="9:31" s="11" customFormat="1" x14ac:dyDescent="0.25">
      <c r="I213" s="122"/>
      <c r="J213" s="100"/>
      <c r="K213" s="100"/>
      <c r="T213" s="13"/>
      <c r="U213" s="13"/>
      <c r="V213" s="13"/>
      <c r="AE213" s="145"/>
    </row>
    <row r="214" spans="9:31" s="11" customFormat="1" x14ac:dyDescent="0.25">
      <c r="I214" s="122"/>
      <c r="J214" s="100"/>
      <c r="K214" s="100"/>
      <c r="T214" s="13"/>
      <c r="U214" s="13"/>
      <c r="V214" s="13"/>
      <c r="AE214" s="145"/>
    </row>
    <row r="215" spans="9:31" s="11" customFormat="1" x14ac:dyDescent="0.25">
      <c r="I215" s="122"/>
      <c r="J215" s="100"/>
      <c r="K215" s="100"/>
      <c r="T215" s="13"/>
      <c r="U215" s="13"/>
      <c r="V215" s="13"/>
      <c r="AE215" s="145"/>
    </row>
    <row r="216" spans="9:31" s="11" customFormat="1" x14ac:dyDescent="0.25">
      <c r="I216" s="122"/>
      <c r="J216" s="100"/>
      <c r="K216" s="100"/>
      <c r="T216" s="13"/>
      <c r="U216" s="13"/>
      <c r="V216" s="13"/>
      <c r="AE216" s="145"/>
    </row>
    <row r="217" spans="9:31" s="11" customFormat="1" x14ac:dyDescent="0.25">
      <c r="I217" s="122"/>
      <c r="J217" s="100"/>
      <c r="K217" s="100"/>
      <c r="T217" s="13"/>
      <c r="U217" s="13"/>
      <c r="V217" s="13"/>
      <c r="AE217" s="145"/>
    </row>
    <row r="218" spans="9:31" s="11" customFormat="1" x14ac:dyDescent="0.25">
      <c r="I218" s="122"/>
      <c r="J218" s="100"/>
      <c r="K218" s="100"/>
      <c r="T218" s="13"/>
      <c r="U218" s="13"/>
      <c r="V218" s="13"/>
      <c r="AE218" s="145"/>
    </row>
    <row r="219" spans="9:31" s="11" customFormat="1" x14ac:dyDescent="0.25">
      <c r="I219" s="122"/>
      <c r="J219" s="100"/>
      <c r="K219" s="100"/>
      <c r="T219" s="13"/>
      <c r="U219" s="13"/>
      <c r="V219" s="13"/>
      <c r="AE219" s="145"/>
    </row>
    <row r="220" spans="9:31" s="11" customFormat="1" x14ac:dyDescent="0.25">
      <c r="I220" s="122"/>
      <c r="J220" s="100"/>
      <c r="K220" s="100"/>
      <c r="T220" s="13"/>
      <c r="U220" s="13"/>
      <c r="V220" s="13"/>
      <c r="AE220" s="145"/>
    </row>
    <row r="221" spans="9:31" s="11" customFormat="1" x14ac:dyDescent="0.25">
      <c r="I221" s="122"/>
      <c r="J221" s="100"/>
      <c r="K221" s="100"/>
      <c r="T221" s="13"/>
      <c r="U221" s="13"/>
      <c r="V221" s="13"/>
      <c r="AE221" s="145"/>
    </row>
    <row r="222" spans="9:31" s="11" customFormat="1" x14ac:dyDescent="0.25">
      <c r="I222" s="122"/>
      <c r="J222" s="100"/>
      <c r="K222" s="100"/>
      <c r="T222" s="13"/>
      <c r="U222" s="13"/>
      <c r="V222" s="13"/>
      <c r="AE222" s="145"/>
    </row>
    <row r="223" spans="9:31" s="11" customFormat="1" x14ac:dyDescent="0.25">
      <c r="I223" s="122"/>
      <c r="J223" s="100"/>
      <c r="K223" s="100"/>
      <c r="T223" s="13"/>
      <c r="U223" s="13"/>
      <c r="V223" s="13"/>
      <c r="AE223" s="145"/>
    </row>
    <row r="224" spans="9:31" s="11" customFormat="1" x14ac:dyDescent="0.25">
      <c r="I224" s="122"/>
      <c r="J224" s="100"/>
      <c r="K224" s="100"/>
      <c r="T224" s="13"/>
      <c r="U224" s="13"/>
      <c r="V224" s="13"/>
      <c r="AE224" s="145"/>
    </row>
    <row r="225" spans="9:31" s="11" customFormat="1" x14ac:dyDescent="0.25">
      <c r="I225" s="122"/>
      <c r="J225" s="100"/>
      <c r="K225" s="100"/>
      <c r="T225" s="13"/>
      <c r="U225" s="13"/>
      <c r="V225" s="13"/>
      <c r="AE225" s="145"/>
    </row>
    <row r="226" spans="9:31" s="11" customFormat="1" x14ac:dyDescent="0.25">
      <c r="I226" s="122"/>
      <c r="J226" s="100"/>
      <c r="K226" s="100"/>
      <c r="T226" s="13"/>
      <c r="U226" s="13"/>
      <c r="V226" s="13"/>
      <c r="AE226" s="145"/>
    </row>
    <row r="227" spans="9:31" s="11" customFormat="1" x14ac:dyDescent="0.25">
      <c r="I227" s="122"/>
      <c r="J227" s="100"/>
      <c r="K227" s="100"/>
      <c r="T227" s="13"/>
      <c r="U227" s="13"/>
      <c r="V227" s="13"/>
      <c r="AE227" s="145"/>
    </row>
    <row r="228" spans="9:31" s="11" customFormat="1" x14ac:dyDescent="0.25">
      <c r="I228" s="122"/>
      <c r="J228" s="100"/>
      <c r="K228" s="100"/>
      <c r="T228" s="13"/>
      <c r="U228" s="13"/>
      <c r="V228" s="13"/>
      <c r="AE228" s="145"/>
    </row>
    <row r="229" spans="9:31" s="11" customFormat="1" x14ac:dyDescent="0.25">
      <c r="I229" s="122"/>
      <c r="J229" s="100"/>
      <c r="K229" s="100"/>
      <c r="T229" s="13"/>
      <c r="U229" s="13"/>
      <c r="V229" s="13"/>
      <c r="AE229" s="145"/>
    </row>
    <row r="230" spans="9:31" s="11" customFormat="1" x14ac:dyDescent="0.25">
      <c r="I230" s="122"/>
      <c r="J230" s="100"/>
      <c r="K230" s="100"/>
      <c r="T230" s="13"/>
      <c r="U230" s="13"/>
      <c r="V230" s="13"/>
      <c r="AE230" s="145"/>
    </row>
    <row r="231" spans="9:31" s="11" customFormat="1" x14ac:dyDescent="0.25">
      <c r="I231" s="122"/>
      <c r="J231" s="100"/>
      <c r="K231" s="100"/>
      <c r="T231" s="13"/>
      <c r="U231" s="13"/>
      <c r="V231" s="13"/>
      <c r="AE231" s="145"/>
    </row>
    <row r="232" spans="9:31" s="11" customFormat="1" x14ac:dyDescent="0.25">
      <c r="I232" s="122"/>
      <c r="J232" s="100"/>
      <c r="K232" s="100"/>
      <c r="T232" s="13"/>
      <c r="U232" s="13"/>
      <c r="V232" s="13"/>
      <c r="AE232" s="145"/>
    </row>
    <row r="233" spans="9:31" s="11" customFormat="1" x14ac:dyDescent="0.25">
      <c r="I233" s="122"/>
      <c r="J233" s="100"/>
      <c r="K233" s="100"/>
      <c r="T233" s="13"/>
      <c r="U233" s="13"/>
      <c r="V233" s="13"/>
      <c r="AE233" s="145"/>
    </row>
    <row r="234" spans="9:31" s="11" customFormat="1" x14ac:dyDescent="0.25">
      <c r="I234" s="122"/>
      <c r="J234" s="100"/>
      <c r="K234" s="100"/>
      <c r="T234" s="13"/>
      <c r="U234" s="13"/>
      <c r="V234" s="13"/>
      <c r="AE234" s="145"/>
    </row>
    <row r="235" spans="9:31" s="11" customFormat="1" x14ac:dyDescent="0.25">
      <c r="I235" s="122"/>
      <c r="J235" s="100"/>
      <c r="K235" s="100"/>
      <c r="T235" s="13"/>
      <c r="U235" s="13"/>
      <c r="V235" s="13"/>
      <c r="AE235" s="145"/>
    </row>
    <row r="236" spans="9:31" s="11" customFormat="1" x14ac:dyDescent="0.25">
      <c r="I236" s="122"/>
      <c r="J236" s="100"/>
      <c r="K236" s="100"/>
      <c r="T236" s="13"/>
      <c r="U236" s="13"/>
      <c r="V236" s="13"/>
      <c r="AE236" s="145"/>
    </row>
    <row r="237" spans="9:31" s="11" customFormat="1" x14ac:dyDescent="0.25">
      <c r="I237" s="122"/>
      <c r="J237" s="100"/>
      <c r="K237" s="100"/>
      <c r="T237" s="13"/>
      <c r="U237" s="13"/>
      <c r="V237" s="13"/>
      <c r="AE237" s="145"/>
    </row>
    <row r="238" spans="9:31" s="11" customFormat="1" x14ac:dyDescent="0.25">
      <c r="I238" s="122"/>
      <c r="J238" s="100"/>
      <c r="K238" s="100"/>
      <c r="T238" s="13"/>
      <c r="U238" s="13"/>
      <c r="V238" s="13"/>
      <c r="AE238" s="145"/>
    </row>
    <row r="239" spans="9:31" s="11" customFormat="1" x14ac:dyDescent="0.25">
      <c r="I239" s="122"/>
      <c r="J239" s="100"/>
      <c r="K239" s="100"/>
      <c r="T239" s="13"/>
      <c r="U239" s="13"/>
      <c r="V239" s="13"/>
      <c r="AE239" s="145"/>
    </row>
    <row r="240" spans="9:31" s="11" customFormat="1" x14ac:dyDescent="0.25">
      <c r="I240" s="122"/>
      <c r="J240" s="100"/>
      <c r="K240" s="100"/>
      <c r="T240" s="13"/>
      <c r="U240" s="13"/>
      <c r="V240" s="13"/>
      <c r="AE240" s="145"/>
    </row>
    <row r="241" spans="9:31" s="11" customFormat="1" x14ac:dyDescent="0.25">
      <c r="I241" s="122"/>
      <c r="J241" s="100"/>
      <c r="K241" s="100"/>
      <c r="T241" s="13"/>
      <c r="U241" s="13"/>
      <c r="V241" s="13"/>
      <c r="AE241" s="145"/>
    </row>
    <row r="242" spans="9:31" s="11" customFormat="1" x14ac:dyDescent="0.25">
      <c r="I242" s="122"/>
      <c r="J242" s="100"/>
      <c r="K242" s="100"/>
      <c r="T242" s="13"/>
      <c r="U242" s="13"/>
      <c r="V242" s="13"/>
      <c r="AE242" s="145"/>
    </row>
    <row r="243" spans="9:31" s="11" customFormat="1" x14ac:dyDescent="0.25">
      <c r="I243" s="122"/>
      <c r="J243" s="100"/>
      <c r="K243" s="100"/>
      <c r="T243" s="13"/>
      <c r="U243" s="13"/>
      <c r="V243" s="13"/>
      <c r="AE243" s="145"/>
    </row>
    <row r="244" spans="9:31" s="11" customFormat="1" x14ac:dyDescent="0.25">
      <c r="I244" s="122"/>
      <c r="J244" s="100"/>
      <c r="K244" s="100"/>
      <c r="T244" s="13"/>
      <c r="U244" s="13"/>
      <c r="V244" s="13"/>
      <c r="AE244" s="145"/>
    </row>
    <row r="245" spans="9:31" s="11" customFormat="1" x14ac:dyDescent="0.25">
      <c r="I245" s="122"/>
      <c r="J245" s="100"/>
      <c r="K245" s="100"/>
      <c r="T245" s="13"/>
      <c r="U245" s="13"/>
      <c r="V245" s="13"/>
      <c r="AE245" s="145"/>
    </row>
    <row r="246" spans="9:31" s="11" customFormat="1" x14ac:dyDescent="0.25">
      <c r="I246" s="122"/>
      <c r="J246" s="100"/>
      <c r="K246" s="100"/>
      <c r="T246" s="13"/>
      <c r="U246" s="13"/>
      <c r="V246" s="13"/>
      <c r="AE246" s="145"/>
    </row>
    <row r="247" spans="9:31" s="11" customFormat="1" x14ac:dyDescent="0.25">
      <c r="I247" s="122"/>
      <c r="J247" s="100"/>
      <c r="K247" s="100"/>
      <c r="T247" s="13"/>
      <c r="U247" s="13"/>
      <c r="V247" s="13"/>
      <c r="AE247" s="145"/>
    </row>
    <row r="248" spans="9:31" s="11" customFormat="1" x14ac:dyDescent="0.25">
      <c r="I248" s="122"/>
      <c r="J248" s="100"/>
      <c r="K248" s="100"/>
      <c r="T248" s="13"/>
      <c r="U248" s="13"/>
      <c r="V248" s="13"/>
      <c r="AE248" s="145"/>
    </row>
    <row r="249" spans="9:31" s="11" customFormat="1" x14ac:dyDescent="0.25">
      <c r="I249" s="122"/>
      <c r="J249" s="100"/>
      <c r="K249" s="100"/>
      <c r="T249" s="13"/>
      <c r="U249" s="13"/>
      <c r="V249" s="13"/>
      <c r="AE249" s="145"/>
    </row>
    <row r="250" spans="9:31" s="11" customFormat="1" x14ac:dyDescent="0.25">
      <c r="I250" s="122"/>
      <c r="J250" s="100"/>
      <c r="K250" s="100"/>
      <c r="T250" s="13"/>
      <c r="U250" s="13"/>
      <c r="V250" s="13"/>
      <c r="AE250" s="145"/>
    </row>
    <row r="251" spans="9:31" s="11" customFormat="1" x14ac:dyDescent="0.25">
      <c r="I251" s="122"/>
      <c r="J251" s="100"/>
      <c r="K251" s="100"/>
      <c r="T251" s="13"/>
      <c r="U251" s="13"/>
      <c r="V251" s="13"/>
      <c r="AE251" s="145"/>
    </row>
    <row r="252" spans="9:31" s="11" customFormat="1" x14ac:dyDescent="0.25">
      <c r="I252" s="122"/>
      <c r="J252" s="100"/>
      <c r="K252" s="100"/>
      <c r="T252" s="13"/>
      <c r="U252" s="13"/>
      <c r="V252" s="13"/>
      <c r="AE252" s="145"/>
    </row>
    <row r="253" spans="9:31" s="11" customFormat="1" x14ac:dyDescent="0.25">
      <c r="I253" s="122"/>
      <c r="J253" s="100"/>
      <c r="K253" s="100"/>
      <c r="T253" s="13"/>
      <c r="U253" s="13"/>
      <c r="V253" s="13"/>
      <c r="AE253" s="145"/>
    </row>
    <row r="254" spans="9:31" s="11" customFormat="1" x14ac:dyDescent="0.25">
      <c r="I254" s="122"/>
      <c r="J254" s="100"/>
      <c r="K254" s="100"/>
      <c r="T254" s="13"/>
      <c r="U254" s="13"/>
      <c r="V254" s="13"/>
      <c r="AE254" s="145"/>
    </row>
    <row r="255" spans="9:31" s="11" customFormat="1" x14ac:dyDescent="0.25">
      <c r="I255" s="122"/>
      <c r="J255" s="100"/>
      <c r="K255" s="100"/>
      <c r="T255" s="13"/>
      <c r="U255" s="13"/>
      <c r="V255" s="13"/>
      <c r="AE255" s="145"/>
    </row>
    <row r="256" spans="9:31" s="11" customFormat="1" x14ac:dyDescent="0.25">
      <c r="I256" s="122"/>
      <c r="J256" s="100"/>
      <c r="K256" s="100"/>
      <c r="T256" s="13"/>
      <c r="U256" s="13"/>
      <c r="V256" s="13"/>
      <c r="AE256" s="145"/>
    </row>
    <row r="257" spans="9:31" s="11" customFormat="1" x14ac:dyDescent="0.25">
      <c r="I257" s="122"/>
      <c r="J257" s="100"/>
      <c r="K257" s="100"/>
      <c r="T257" s="13"/>
      <c r="U257" s="13"/>
      <c r="V257" s="13"/>
      <c r="AE257" s="145"/>
    </row>
    <row r="258" spans="9:31" s="11" customFormat="1" x14ac:dyDescent="0.25">
      <c r="I258" s="122"/>
      <c r="J258" s="100"/>
      <c r="K258" s="100"/>
      <c r="T258" s="13"/>
      <c r="U258" s="13"/>
      <c r="V258" s="13"/>
      <c r="AE258" s="145"/>
    </row>
    <row r="259" spans="9:31" s="11" customFormat="1" x14ac:dyDescent="0.25">
      <c r="I259" s="122"/>
      <c r="J259" s="100"/>
      <c r="K259" s="100"/>
      <c r="T259" s="13"/>
      <c r="U259" s="13"/>
      <c r="V259" s="13"/>
      <c r="AE259" s="145"/>
    </row>
    <row r="260" spans="9:31" s="11" customFormat="1" x14ac:dyDescent="0.25">
      <c r="I260" s="122"/>
      <c r="J260" s="100"/>
      <c r="K260" s="100"/>
      <c r="T260" s="13"/>
      <c r="U260" s="13"/>
      <c r="V260" s="13"/>
      <c r="AE260" s="145"/>
    </row>
    <row r="261" spans="9:31" s="11" customFormat="1" x14ac:dyDescent="0.25">
      <c r="I261" s="122"/>
      <c r="J261" s="100"/>
      <c r="K261" s="100"/>
      <c r="T261" s="13"/>
      <c r="U261" s="13"/>
      <c r="V261" s="13"/>
      <c r="AE261" s="145"/>
    </row>
    <row r="262" spans="9:31" s="11" customFormat="1" x14ac:dyDescent="0.25">
      <c r="I262" s="122"/>
      <c r="J262" s="100"/>
      <c r="K262" s="100"/>
      <c r="T262" s="13"/>
      <c r="U262" s="13"/>
      <c r="V262" s="13"/>
      <c r="AE262" s="145"/>
    </row>
    <row r="263" spans="9:31" s="11" customFormat="1" x14ac:dyDescent="0.25">
      <c r="I263" s="122"/>
      <c r="J263" s="100"/>
      <c r="K263" s="100"/>
      <c r="T263" s="13"/>
      <c r="U263" s="13"/>
      <c r="V263" s="13"/>
      <c r="AE263" s="145"/>
    </row>
    <row r="264" spans="9:31" s="11" customFormat="1" x14ac:dyDescent="0.25">
      <c r="I264" s="122"/>
      <c r="J264" s="100"/>
      <c r="K264" s="100"/>
      <c r="T264" s="13"/>
      <c r="U264" s="13"/>
      <c r="V264" s="13"/>
      <c r="AE264" s="145"/>
    </row>
    <row r="265" spans="9:31" s="11" customFormat="1" x14ac:dyDescent="0.25">
      <c r="I265" s="122"/>
      <c r="J265" s="100"/>
      <c r="K265" s="100"/>
      <c r="T265" s="13"/>
      <c r="U265" s="13"/>
      <c r="V265" s="13"/>
      <c r="AE265" s="145"/>
    </row>
    <row r="266" spans="9:31" s="11" customFormat="1" x14ac:dyDescent="0.25">
      <c r="I266" s="122"/>
      <c r="J266" s="100"/>
      <c r="K266" s="100"/>
      <c r="T266" s="13"/>
      <c r="U266" s="13"/>
      <c r="V266" s="13"/>
      <c r="AE266" s="145"/>
    </row>
    <row r="267" spans="9:31" s="11" customFormat="1" x14ac:dyDescent="0.25">
      <c r="I267" s="122"/>
      <c r="J267" s="100"/>
      <c r="K267" s="100"/>
      <c r="T267" s="13"/>
      <c r="U267" s="13"/>
      <c r="V267" s="13"/>
      <c r="AE267" s="145"/>
    </row>
    <row r="268" spans="9:31" s="11" customFormat="1" x14ac:dyDescent="0.25">
      <c r="I268" s="122"/>
      <c r="J268" s="100"/>
      <c r="K268" s="100"/>
      <c r="T268" s="13"/>
      <c r="U268" s="13"/>
      <c r="V268" s="13"/>
      <c r="AE268" s="145"/>
    </row>
    <row r="269" spans="9:31" s="11" customFormat="1" x14ac:dyDescent="0.25">
      <c r="I269" s="122"/>
      <c r="J269" s="100"/>
      <c r="K269" s="100"/>
      <c r="T269" s="13"/>
      <c r="U269" s="13"/>
      <c r="V269" s="13"/>
      <c r="AE269" s="145"/>
    </row>
    <row r="270" spans="9:31" s="11" customFormat="1" x14ac:dyDescent="0.25">
      <c r="I270" s="122"/>
      <c r="J270" s="100"/>
      <c r="K270" s="100"/>
      <c r="T270" s="13"/>
      <c r="U270" s="13"/>
      <c r="V270" s="13"/>
      <c r="AE270" s="145"/>
    </row>
    <row r="271" spans="9:31" s="11" customFormat="1" x14ac:dyDescent="0.25">
      <c r="I271" s="122"/>
      <c r="J271" s="100"/>
      <c r="K271" s="100"/>
      <c r="T271" s="13"/>
      <c r="U271" s="13"/>
      <c r="V271" s="13"/>
      <c r="AE271" s="145"/>
    </row>
    <row r="272" spans="9:31" s="11" customFormat="1" x14ac:dyDescent="0.25">
      <c r="I272" s="122"/>
      <c r="J272" s="100"/>
      <c r="K272" s="100"/>
      <c r="T272" s="13"/>
      <c r="U272" s="13"/>
      <c r="V272" s="13"/>
      <c r="AE272" s="145"/>
    </row>
    <row r="273" spans="9:31" s="11" customFormat="1" x14ac:dyDescent="0.25">
      <c r="I273" s="122"/>
      <c r="J273" s="100"/>
      <c r="K273" s="100"/>
      <c r="T273" s="13"/>
      <c r="U273" s="13"/>
      <c r="V273" s="13"/>
      <c r="AE273" s="145"/>
    </row>
    <row r="274" spans="9:31" s="11" customFormat="1" x14ac:dyDescent="0.25">
      <c r="I274" s="122"/>
      <c r="J274" s="100"/>
      <c r="K274" s="100"/>
      <c r="T274" s="13"/>
      <c r="U274" s="13"/>
      <c r="V274" s="13"/>
      <c r="AE274" s="145"/>
    </row>
    <row r="275" spans="9:31" s="11" customFormat="1" x14ac:dyDescent="0.25">
      <c r="I275" s="122"/>
      <c r="J275" s="100"/>
      <c r="K275" s="100"/>
      <c r="T275" s="13"/>
      <c r="U275" s="13"/>
      <c r="V275" s="13"/>
      <c r="AE275" s="145"/>
    </row>
    <row r="276" spans="9:31" s="11" customFormat="1" x14ac:dyDescent="0.25">
      <c r="I276" s="122"/>
      <c r="J276" s="100"/>
      <c r="K276" s="100"/>
      <c r="T276" s="13"/>
      <c r="U276" s="13"/>
      <c r="V276" s="13"/>
      <c r="AE276" s="145"/>
    </row>
    <row r="277" spans="9:31" s="11" customFormat="1" x14ac:dyDescent="0.25">
      <c r="I277" s="122"/>
      <c r="J277" s="100"/>
      <c r="K277" s="100"/>
      <c r="T277" s="13"/>
      <c r="U277" s="13"/>
      <c r="V277" s="13"/>
      <c r="AE277" s="145"/>
    </row>
    <row r="278" spans="9:31" s="11" customFormat="1" x14ac:dyDescent="0.25">
      <c r="I278" s="122"/>
      <c r="J278" s="100"/>
      <c r="K278" s="100"/>
      <c r="T278" s="13"/>
      <c r="U278" s="13"/>
      <c r="V278" s="13"/>
      <c r="AE278" s="145"/>
    </row>
    <row r="279" spans="9:31" s="11" customFormat="1" x14ac:dyDescent="0.25">
      <c r="I279" s="122"/>
      <c r="J279" s="100"/>
      <c r="K279" s="100"/>
      <c r="T279" s="13"/>
      <c r="U279" s="13"/>
      <c r="V279" s="13"/>
      <c r="AE279" s="145"/>
    </row>
    <row r="280" spans="9:31" s="11" customFormat="1" x14ac:dyDescent="0.25">
      <c r="I280" s="122"/>
      <c r="J280" s="100"/>
      <c r="K280" s="100"/>
      <c r="T280" s="13"/>
      <c r="U280" s="13"/>
      <c r="V280" s="13"/>
      <c r="AE280" s="145"/>
    </row>
    <row r="281" spans="9:31" s="11" customFormat="1" x14ac:dyDescent="0.25">
      <c r="I281" s="122"/>
      <c r="J281" s="100"/>
      <c r="K281" s="100"/>
      <c r="T281" s="13"/>
      <c r="U281" s="13"/>
      <c r="V281" s="13"/>
      <c r="AE281" s="145"/>
    </row>
    <row r="282" spans="9:31" s="11" customFormat="1" x14ac:dyDescent="0.25">
      <c r="I282" s="122"/>
      <c r="J282" s="100"/>
      <c r="K282" s="100"/>
      <c r="T282" s="13"/>
      <c r="U282" s="13"/>
      <c r="V282" s="13"/>
      <c r="AE282" s="145"/>
    </row>
    <row r="283" spans="9:31" s="11" customFormat="1" x14ac:dyDescent="0.25">
      <c r="I283" s="122"/>
      <c r="J283" s="100"/>
      <c r="K283" s="100"/>
      <c r="T283" s="13"/>
      <c r="U283" s="13"/>
      <c r="V283" s="13"/>
      <c r="AE283" s="145"/>
    </row>
    <row r="284" spans="9:31" s="11" customFormat="1" x14ac:dyDescent="0.25">
      <c r="I284" s="122"/>
      <c r="J284" s="100"/>
      <c r="K284" s="100"/>
      <c r="T284" s="13"/>
      <c r="U284" s="13"/>
      <c r="V284" s="13"/>
      <c r="AE284" s="145"/>
    </row>
    <row r="285" spans="9:31" s="11" customFormat="1" x14ac:dyDescent="0.25">
      <c r="I285" s="122"/>
      <c r="J285" s="100"/>
      <c r="K285" s="100"/>
      <c r="T285" s="13"/>
      <c r="U285" s="13"/>
      <c r="V285" s="13"/>
      <c r="AE285" s="145"/>
    </row>
    <row r="286" spans="9:31" s="11" customFormat="1" x14ac:dyDescent="0.25">
      <c r="I286" s="122"/>
      <c r="J286" s="100"/>
      <c r="K286" s="100"/>
      <c r="T286" s="13"/>
      <c r="U286" s="13"/>
      <c r="V286" s="13"/>
      <c r="AE286" s="145"/>
    </row>
    <row r="287" spans="9:31" s="11" customFormat="1" x14ac:dyDescent="0.25">
      <c r="I287" s="122"/>
      <c r="J287" s="100"/>
      <c r="K287" s="100"/>
      <c r="T287" s="13"/>
      <c r="U287" s="13"/>
      <c r="V287" s="13"/>
      <c r="AE287" s="145"/>
    </row>
    <row r="288" spans="9:31" s="11" customFormat="1" x14ac:dyDescent="0.25">
      <c r="I288" s="122"/>
      <c r="J288" s="100"/>
      <c r="K288" s="100"/>
      <c r="T288" s="13"/>
      <c r="U288" s="13"/>
      <c r="V288" s="13"/>
      <c r="AE288" s="145"/>
    </row>
    <row r="289" spans="9:31" s="11" customFormat="1" x14ac:dyDescent="0.25">
      <c r="I289" s="122"/>
      <c r="J289" s="100"/>
      <c r="K289" s="100"/>
      <c r="T289" s="13"/>
      <c r="U289" s="13"/>
      <c r="V289" s="13"/>
      <c r="AE289" s="145"/>
    </row>
    <row r="290" spans="9:31" s="11" customFormat="1" x14ac:dyDescent="0.25">
      <c r="I290" s="122"/>
      <c r="J290" s="100"/>
      <c r="K290" s="100"/>
      <c r="T290" s="13"/>
      <c r="U290" s="13"/>
      <c r="V290" s="13"/>
      <c r="AE290" s="145"/>
    </row>
    <row r="291" spans="9:31" s="11" customFormat="1" x14ac:dyDescent="0.25">
      <c r="I291" s="122"/>
      <c r="J291" s="100"/>
      <c r="K291" s="100"/>
      <c r="T291" s="13"/>
      <c r="U291" s="13"/>
      <c r="V291" s="13"/>
      <c r="AE291" s="145"/>
    </row>
    <row r="292" spans="9:31" s="11" customFormat="1" x14ac:dyDescent="0.25">
      <c r="I292" s="122"/>
      <c r="J292" s="100"/>
      <c r="K292" s="100"/>
      <c r="T292" s="13"/>
      <c r="U292" s="13"/>
      <c r="V292" s="13"/>
      <c r="AE292" s="145"/>
    </row>
    <row r="293" spans="9:31" s="11" customFormat="1" x14ac:dyDescent="0.25">
      <c r="I293" s="122"/>
      <c r="J293" s="100"/>
      <c r="K293" s="100"/>
      <c r="T293" s="13"/>
      <c r="U293" s="13"/>
      <c r="V293" s="13"/>
      <c r="AE293" s="145"/>
    </row>
    <row r="294" spans="9:31" s="11" customFormat="1" x14ac:dyDescent="0.25">
      <c r="I294" s="122"/>
      <c r="J294" s="100"/>
      <c r="K294" s="100"/>
      <c r="T294" s="13"/>
      <c r="U294" s="13"/>
      <c r="V294" s="13"/>
      <c r="AE294" s="145"/>
    </row>
    <row r="295" spans="9:31" s="11" customFormat="1" x14ac:dyDescent="0.25">
      <c r="I295" s="122"/>
      <c r="J295" s="100"/>
      <c r="K295" s="100"/>
      <c r="T295" s="13"/>
      <c r="U295" s="13"/>
      <c r="V295" s="13"/>
      <c r="AE295" s="145"/>
    </row>
    <row r="296" spans="9:31" s="11" customFormat="1" x14ac:dyDescent="0.25">
      <c r="I296" s="122"/>
      <c r="J296" s="100"/>
      <c r="K296" s="100"/>
      <c r="T296" s="13"/>
      <c r="U296" s="13"/>
      <c r="V296" s="13"/>
      <c r="AE296" s="145"/>
    </row>
    <row r="297" spans="9:31" s="11" customFormat="1" x14ac:dyDescent="0.25">
      <c r="I297" s="122"/>
      <c r="J297" s="100"/>
      <c r="K297" s="100"/>
      <c r="T297" s="13"/>
      <c r="U297" s="13"/>
      <c r="V297" s="13"/>
      <c r="AE297" s="145"/>
    </row>
    <row r="298" spans="9:31" s="11" customFormat="1" x14ac:dyDescent="0.25">
      <c r="I298" s="122"/>
      <c r="J298" s="100"/>
      <c r="K298" s="100"/>
      <c r="T298" s="13"/>
      <c r="U298" s="13"/>
      <c r="V298" s="13"/>
      <c r="AE298" s="145"/>
    </row>
    <row r="299" spans="9:31" s="11" customFormat="1" x14ac:dyDescent="0.25">
      <c r="I299" s="122"/>
      <c r="J299" s="100"/>
      <c r="K299" s="100"/>
      <c r="T299" s="13"/>
      <c r="U299" s="13"/>
      <c r="V299" s="13"/>
      <c r="AE299" s="145"/>
    </row>
    <row r="300" spans="9:31" s="11" customFormat="1" x14ac:dyDescent="0.25">
      <c r="I300" s="122"/>
      <c r="J300" s="100"/>
      <c r="K300" s="100"/>
      <c r="T300" s="13"/>
      <c r="U300" s="13"/>
      <c r="V300" s="13"/>
      <c r="AE300" s="145"/>
    </row>
    <row r="301" spans="9:31" s="11" customFormat="1" x14ac:dyDescent="0.25">
      <c r="I301" s="122"/>
      <c r="J301" s="100"/>
      <c r="K301" s="100"/>
      <c r="T301" s="13"/>
      <c r="U301" s="13"/>
      <c r="V301" s="13"/>
      <c r="AE301" s="145"/>
    </row>
    <row r="302" spans="9:31" s="11" customFormat="1" x14ac:dyDescent="0.25">
      <c r="I302" s="122"/>
      <c r="J302" s="100"/>
      <c r="K302" s="100"/>
      <c r="T302" s="13"/>
      <c r="U302" s="13"/>
      <c r="V302" s="13"/>
      <c r="AE302" s="145"/>
    </row>
    <row r="303" spans="9:31" s="11" customFormat="1" x14ac:dyDescent="0.25">
      <c r="I303" s="122"/>
      <c r="J303" s="100"/>
      <c r="K303" s="100"/>
      <c r="T303" s="13"/>
      <c r="U303" s="13"/>
      <c r="V303" s="13"/>
      <c r="AE303" s="145"/>
    </row>
    <row r="304" spans="9:31" s="11" customFormat="1" x14ac:dyDescent="0.25">
      <c r="I304" s="122"/>
      <c r="J304" s="100"/>
      <c r="K304" s="100"/>
      <c r="T304" s="13"/>
      <c r="U304" s="13"/>
      <c r="V304" s="13"/>
      <c r="AE304" s="145"/>
    </row>
    <row r="305" spans="9:31" s="11" customFormat="1" x14ac:dyDescent="0.25">
      <c r="I305" s="122"/>
      <c r="J305" s="100"/>
      <c r="K305" s="100"/>
      <c r="T305" s="13"/>
      <c r="U305" s="13"/>
      <c r="V305" s="13"/>
      <c r="AE305" s="145"/>
    </row>
    <row r="306" spans="9:31" s="11" customFormat="1" x14ac:dyDescent="0.25">
      <c r="I306" s="122"/>
      <c r="J306" s="100"/>
      <c r="K306" s="100"/>
      <c r="T306" s="13"/>
      <c r="U306" s="13"/>
      <c r="V306" s="13"/>
      <c r="AE306" s="145"/>
    </row>
    <row r="307" spans="9:31" s="11" customFormat="1" x14ac:dyDescent="0.25">
      <c r="I307" s="122"/>
      <c r="J307" s="100"/>
      <c r="K307" s="100"/>
      <c r="T307" s="13"/>
      <c r="U307" s="13"/>
      <c r="V307" s="13"/>
      <c r="AE307" s="145"/>
    </row>
    <row r="308" spans="9:31" s="11" customFormat="1" x14ac:dyDescent="0.25">
      <c r="I308" s="122"/>
      <c r="J308" s="100"/>
      <c r="K308" s="100"/>
      <c r="T308" s="13"/>
      <c r="U308" s="13"/>
      <c r="V308" s="13"/>
      <c r="AE308" s="145"/>
    </row>
    <row r="309" spans="9:31" s="11" customFormat="1" x14ac:dyDescent="0.25">
      <c r="I309" s="122"/>
      <c r="J309" s="100"/>
      <c r="K309" s="100"/>
      <c r="T309" s="13"/>
      <c r="U309" s="13"/>
      <c r="V309" s="13"/>
      <c r="AE309" s="145"/>
    </row>
    <row r="310" spans="9:31" s="11" customFormat="1" x14ac:dyDescent="0.25">
      <c r="I310" s="122"/>
      <c r="J310" s="100"/>
      <c r="K310" s="100"/>
      <c r="T310" s="13"/>
      <c r="U310" s="13"/>
      <c r="V310" s="13"/>
      <c r="AE310" s="145"/>
    </row>
    <row r="311" spans="9:31" s="11" customFormat="1" x14ac:dyDescent="0.25">
      <c r="I311" s="122"/>
      <c r="J311" s="100"/>
      <c r="K311" s="100"/>
      <c r="T311" s="13"/>
      <c r="U311" s="13"/>
      <c r="V311" s="13"/>
      <c r="AE311" s="145"/>
    </row>
    <row r="312" spans="9:31" s="11" customFormat="1" x14ac:dyDescent="0.25">
      <c r="I312" s="122"/>
      <c r="J312" s="100"/>
      <c r="K312" s="100"/>
      <c r="T312" s="13"/>
      <c r="U312" s="13"/>
      <c r="V312" s="13"/>
      <c r="AE312" s="145"/>
    </row>
    <row r="313" spans="9:31" s="11" customFormat="1" x14ac:dyDescent="0.25">
      <c r="I313" s="122"/>
      <c r="J313" s="100"/>
      <c r="K313" s="100"/>
      <c r="T313" s="13"/>
      <c r="U313" s="13"/>
      <c r="V313" s="13"/>
      <c r="AE313" s="145"/>
    </row>
    <row r="314" spans="9:31" s="11" customFormat="1" x14ac:dyDescent="0.25">
      <c r="I314" s="122"/>
      <c r="J314" s="100"/>
      <c r="K314" s="100"/>
      <c r="T314" s="13"/>
      <c r="U314" s="13"/>
      <c r="V314" s="13"/>
      <c r="AE314" s="145"/>
    </row>
    <row r="315" spans="9:31" s="11" customFormat="1" x14ac:dyDescent="0.25">
      <c r="I315" s="122"/>
      <c r="J315" s="100"/>
      <c r="K315" s="100"/>
      <c r="T315" s="13"/>
      <c r="U315" s="13"/>
      <c r="V315" s="13"/>
      <c r="AE315" s="145"/>
    </row>
    <row r="316" spans="9:31" s="11" customFormat="1" x14ac:dyDescent="0.25">
      <c r="I316" s="122"/>
      <c r="J316" s="100"/>
      <c r="K316" s="100"/>
      <c r="T316" s="13"/>
      <c r="U316" s="13"/>
      <c r="V316" s="13"/>
      <c r="AE316" s="145"/>
    </row>
    <row r="317" spans="9:31" s="11" customFormat="1" x14ac:dyDescent="0.25">
      <c r="I317" s="122"/>
      <c r="J317" s="100"/>
      <c r="K317" s="100"/>
      <c r="T317" s="13"/>
      <c r="U317" s="13"/>
      <c r="V317" s="13"/>
      <c r="AE317" s="145"/>
    </row>
    <row r="318" spans="9:31" s="11" customFormat="1" x14ac:dyDescent="0.25">
      <c r="I318" s="122"/>
      <c r="J318" s="100"/>
      <c r="K318" s="100"/>
      <c r="T318" s="13"/>
      <c r="U318" s="13"/>
      <c r="V318" s="13"/>
      <c r="AE318" s="145"/>
    </row>
    <row r="319" spans="9:31" s="11" customFormat="1" x14ac:dyDescent="0.25">
      <c r="I319" s="122"/>
      <c r="J319" s="100"/>
      <c r="K319" s="100"/>
      <c r="T319" s="13"/>
      <c r="U319" s="13"/>
      <c r="V319" s="13"/>
      <c r="AE319" s="145"/>
    </row>
    <row r="320" spans="9:31" s="11" customFormat="1" x14ac:dyDescent="0.25">
      <c r="I320" s="122"/>
      <c r="J320" s="100"/>
      <c r="K320" s="100"/>
      <c r="T320" s="13"/>
      <c r="U320" s="13"/>
      <c r="V320" s="13"/>
      <c r="AE320" s="145"/>
    </row>
    <row r="321" spans="9:31" s="11" customFormat="1" x14ac:dyDescent="0.25">
      <c r="I321" s="122"/>
      <c r="J321" s="100"/>
      <c r="K321" s="100"/>
      <c r="T321" s="13"/>
      <c r="U321" s="13"/>
      <c r="V321" s="13"/>
      <c r="AE321" s="145"/>
    </row>
    <row r="322" spans="9:31" s="11" customFormat="1" x14ac:dyDescent="0.25">
      <c r="I322" s="122"/>
      <c r="J322" s="100"/>
      <c r="K322" s="100"/>
      <c r="T322" s="13"/>
      <c r="U322" s="13"/>
      <c r="V322" s="13"/>
      <c r="AE322" s="145"/>
    </row>
    <row r="323" spans="9:31" s="11" customFormat="1" x14ac:dyDescent="0.25">
      <c r="I323" s="122"/>
      <c r="J323" s="100"/>
      <c r="K323" s="100"/>
      <c r="T323" s="13"/>
      <c r="U323" s="13"/>
      <c r="V323" s="13"/>
      <c r="AE323" s="145"/>
    </row>
    <row r="324" spans="9:31" s="11" customFormat="1" x14ac:dyDescent="0.25">
      <c r="I324" s="122"/>
      <c r="J324" s="100"/>
      <c r="K324" s="100"/>
      <c r="T324" s="13"/>
      <c r="U324" s="13"/>
      <c r="V324" s="13"/>
      <c r="AE324" s="145"/>
    </row>
    <row r="325" spans="9:31" s="11" customFormat="1" x14ac:dyDescent="0.25">
      <c r="I325" s="122"/>
      <c r="J325" s="100"/>
      <c r="K325" s="100"/>
      <c r="T325" s="13"/>
      <c r="U325" s="13"/>
      <c r="V325" s="13"/>
      <c r="AE325" s="145"/>
    </row>
    <row r="326" spans="9:31" s="11" customFormat="1" x14ac:dyDescent="0.25">
      <c r="I326" s="122"/>
      <c r="J326" s="100"/>
      <c r="K326" s="100"/>
      <c r="T326" s="13"/>
      <c r="U326" s="13"/>
      <c r="V326" s="13"/>
      <c r="AE326" s="145"/>
    </row>
    <row r="327" spans="9:31" s="11" customFormat="1" x14ac:dyDescent="0.25">
      <c r="I327" s="122"/>
      <c r="J327" s="100"/>
      <c r="K327" s="100"/>
      <c r="T327" s="13"/>
      <c r="U327" s="13"/>
      <c r="V327" s="13"/>
      <c r="AE327" s="145"/>
    </row>
    <row r="328" spans="9:31" s="11" customFormat="1" x14ac:dyDescent="0.25">
      <c r="I328" s="122"/>
      <c r="J328" s="100"/>
      <c r="K328" s="100"/>
      <c r="T328" s="13"/>
      <c r="U328" s="13"/>
      <c r="V328" s="13"/>
      <c r="AE328" s="145"/>
    </row>
    <row r="329" spans="9:31" s="11" customFormat="1" x14ac:dyDescent="0.25">
      <c r="I329" s="122"/>
      <c r="J329" s="100"/>
      <c r="K329" s="100"/>
      <c r="T329" s="13"/>
      <c r="U329" s="13"/>
      <c r="V329" s="13"/>
      <c r="AE329" s="145"/>
    </row>
    <row r="330" spans="9:31" s="11" customFormat="1" x14ac:dyDescent="0.25">
      <c r="I330" s="122"/>
      <c r="J330" s="100"/>
      <c r="K330" s="100"/>
      <c r="T330" s="13"/>
      <c r="U330" s="13"/>
      <c r="V330" s="13"/>
      <c r="AE330" s="145"/>
    </row>
    <row r="331" spans="9:31" s="11" customFormat="1" x14ac:dyDescent="0.25">
      <c r="I331" s="122"/>
      <c r="J331" s="100"/>
      <c r="K331" s="100"/>
      <c r="T331" s="13"/>
      <c r="U331" s="13"/>
      <c r="V331" s="13"/>
      <c r="AE331" s="145"/>
    </row>
    <row r="332" spans="9:31" s="11" customFormat="1" x14ac:dyDescent="0.25">
      <c r="I332" s="122"/>
      <c r="J332" s="100"/>
      <c r="K332" s="100"/>
      <c r="T332" s="13"/>
      <c r="U332" s="13"/>
      <c r="V332" s="13"/>
      <c r="AE332" s="145"/>
    </row>
    <row r="333" spans="9:31" s="11" customFormat="1" x14ac:dyDescent="0.25">
      <c r="I333" s="122"/>
      <c r="J333" s="100"/>
      <c r="K333" s="100"/>
      <c r="T333" s="13"/>
      <c r="U333" s="13"/>
      <c r="V333" s="13"/>
      <c r="AE333" s="145"/>
    </row>
    <row r="334" spans="9:31" s="11" customFormat="1" x14ac:dyDescent="0.25">
      <c r="I334" s="122"/>
      <c r="J334" s="100"/>
      <c r="K334" s="100"/>
      <c r="T334" s="13"/>
      <c r="U334" s="13"/>
      <c r="V334" s="13"/>
      <c r="AE334" s="145"/>
    </row>
    <row r="335" spans="9:31" s="11" customFormat="1" x14ac:dyDescent="0.25">
      <c r="I335" s="122"/>
      <c r="J335" s="100"/>
      <c r="K335" s="100"/>
      <c r="T335" s="13"/>
      <c r="U335" s="13"/>
      <c r="V335" s="13"/>
      <c r="AE335" s="145"/>
    </row>
    <row r="336" spans="9:31" s="11" customFormat="1" x14ac:dyDescent="0.25">
      <c r="I336" s="122"/>
      <c r="J336" s="100"/>
      <c r="K336" s="100"/>
      <c r="T336" s="13"/>
      <c r="U336" s="13"/>
      <c r="V336" s="13"/>
      <c r="AE336" s="145"/>
    </row>
    <row r="337" spans="9:31" s="11" customFormat="1" x14ac:dyDescent="0.25">
      <c r="I337" s="122"/>
      <c r="J337" s="100"/>
      <c r="K337" s="100"/>
      <c r="T337" s="13"/>
      <c r="U337" s="13"/>
      <c r="V337" s="13"/>
      <c r="AE337" s="145"/>
    </row>
    <row r="338" spans="9:31" s="11" customFormat="1" x14ac:dyDescent="0.25">
      <c r="I338" s="122"/>
      <c r="J338" s="100"/>
      <c r="K338" s="100"/>
      <c r="T338" s="13"/>
      <c r="U338" s="13"/>
      <c r="V338" s="13"/>
      <c r="AE338" s="145"/>
    </row>
    <row r="339" spans="9:31" s="11" customFormat="1" x14ac:dyDescent="0.25">
      <c r="I339" s="122"/>
      <c r="J339" s="100"/>
      <c r="K339" s="100"/>
      <c r="T339" s="13"/>
      <c r="U339" s="13"/>
      <c r="V339" s="13"/>
      <c r="AE339" s="145"/>
    </row>
    <row r="340" spans="9:31" s="11" customFormat="1" x14ac:dyDescent="0.25">
      <c r="I340" s="122"/>
      <c r="J340" s="100"/>
      <c r="K340" s="100"/>
      <c r="T340" s="13"/>
      <c r="U340" s="13"/>
      <c r="V340" s="13"/>
      <c r="AE340" s="145"/>
    </row>
    <row r="341" spans="9:31" s="11" customFormat="1" x14ac:dyDescent="0.25">
      <c r="I341" s="122"/>
      <c r="J341" s="100"/>
      <c r="K341" s="100"/>
      <c r="T341" s="13"/>
      <c r="U341" s="13"/>
      <c r="V341" s="13"/>
      <c r="AE341" s="145"/>
    </row>
    <row r="342" spans="9:31" s="11" customFormat="1" x14ac:dyDescent="0.25">
      <c r="I342" s="122"/>
      <c r="J342" s="100"/>
      <c r="K342" s="100"/>
      <c r="T342" s="13"/>
      <c r="U342" s="13"/>
      <c r="V342" s="13"/>
      <c r="AE342" s="145"/>
    </row>
    <row r="343" spans="9:31" s="11" customFormat="1" x14ac:dyDescent="0.25">
      <c r="I343" s="122"/>
      <c r="J343" s="100"/>
      <c r="K343" s="100"/>
      <c r="T343" s="13"/>
      <c r="U343" s="13"/>
      <c r="V343" s="13"/>
      <c r="AE343" s="145"/>
    </row>
    <row r="344" spans="9:31" s="11" customFormat="1" x14ac:dyDescent="0.25">
      <c r="I344" s="122"/>
      <c r="J344" s="100"/>
      <c r="K344" s="100"/>
      <c r="T344" s="13"/>
      <c r="U344" s="13"/>
      <c r="V344" s="13"/>
      <c r="AE344" s="145"/>
    </row>
    <row r="345" spans="9:31" s="11" customFormat="1" x14ac:dyDescent="0.25">
      <c r="I345" s="122"/>
      <c r="J345" s="100"/>
      <c r="K345" s="100"/>
      <c r="T345" s="13"/>
      <c r="U345" s="13"/>
      <c r="V345" s="13"/>
      <c r="AE345" s="145"/>
    </row>
    <row r="346" spans="9:31" s="11" customFormat="1" x14ac:dyDescent="0.25">
      <c r="I346" s="122"/>
      <c r="J346" s="100"/>
      <c r="K346" s="100"/>
      <c r="T346" s="13"/>
      <c r="U346" s="13"/>
      <c r="V346" s="13"/>
      <c r="AE346" s="145"/>
    </row>
    <row r="347" spans="9:31" s="11" customFormat="1" x14ac:dyDescent="0.25">
      <c r="I347" s="122"/>
      <c r="J347" s="100"/>
      <c r="K347" s="100"/>
      <c r="T347" s="13"/>
      <c r="U347" s="13"/>
      <c r="V347" s="13"/>
      <c r="AE347" s="145"/>
    </row>
    <row r="348" spans="9:31" s="11" customFormat="1" x14ac:dyDescent="0.25">
      <c r="I348" s="122"/>
      <c r="J348" s="100"/>
      <c r="K348" s="100"/>
      <c r="T348" s="13"/>
      <c r="U348" s="13"/>
      <c r="V348" s="13"/>
      <c r="AE348" s="145"/>
    </row>
    <row r="349" spans="9:31" s="11" customFormat="1" x14ac:dyDescent="0.25">
      <c r="I349" s="122"/>
      <c r="J349" s="100"/>
      <c r="K349" s="100"/>
      <c r="T349" s="13"/>
      <c r="U349" s="13"/>
      <c r="V349" s="13"/>
      <c r="AE349" s="145"/>
    </row>
    <row r="350" spans="9:31" s="11" customFormat="1" x14ac:dyDescent="0.25">
      <c r="I350" s="122"/>
      <c r="J350" s="100"/>
      <c r="K350" s="100"/>
      <c r="T350" s="13"/>
      <c r="U350" s="13"/>
      <c r="V350" s="13"/>
      <c r="AE350" s="145"/>
    </row>
    <row r="351" spans="9:31" s="11" customFormat="1" x14ac:dyDescent="0.25">
      <c r="I351" s="122"/>
      <c r="J351" s="100"/>
      <c r="K351" s="100"/>
      <c r="T351" s="13"/>
      <c r="U351" s="13"/>
      <c r="V351" s="13"/>
      <c r="AE351" s="145"/>
    </row>
    <row r="352" spans="9:31" s="11" customFormat="1" x14ac:dyDescent="0.25">
      <c r="I352" s="122"/>
      <c r="J352" s="100"/>
      <c r="K352" s="100"/>
      <c r="T352" s="13"/>
      <c r="U352" s="13"/>
      <c r="V352" s="13"/>
      <c r="AE352" s="145"/>
    </row>
    <row r="353" spans="9:31" s="11" customFormat="1" x14ac:dyDescent="0.25">
      <c r="I353" s="122"/>
      <c r="J353" s="100"/>
      <c r="K353" s="100"/>
      <c r="T353" s="13"/>
      <c r="U353" s="13"/>
      <c r="V353" s="13"/>
      <c r="AE353" s="145"/>
    </row>
    <row r="354" spans="9:31" s="11" customFormat="1" x14ac:dyDescent="0.25">
      <c r="I354" s="122"/>
      <c r="J354" s="100"/>
      <c r="K354" s="100"/>
      <c r="T354" s="13"/>
      <c r="U354" s="13"/>
      <c r="V354" s="13"/>
      <c r="AE354" s="145"/>
    </row>
    <row r="355" spans="9:31" s="11" customFormat="1" x14ac:dyDescent="0.25">
      <c r="I355" s="122"/>
      <c r="J355" s="100"/>
      <c r="K355" s="100"/>
      <c r="T355" s="13"/>
      <c r="U355" s="13"/>
      <c r="V355" s="13"/>
      <c r="AE355" s="145"/>
    </row>
    <row r="356" spans="9:31" s="11" customFormat="1" x14ac:dyDescent="0.25">
      <c r="I356" s="122"/>
      <c r="J356" s="100"/>
      <c r="K356" s="100"/>
      <c r="T356" s="13"/>
      <c r="U356" s="13"/>
      <c r="V356" s="13"/>
      <c r="AE356" s="145"/>
    </row>
    <row r="357" spans="9:31" s="11" customFormat="1" x14ac:dyDescent="0.25">
      <c r="I357" s="122"/>
      <c r="J357" s="100"/>
      <c r="K357" s="100"/>
      <c r="T357" s="13"/>
      <c r="U357" s="13"/>
      <c r="V357" s="13"/>
      <c r="AE357" s="145"/>
    </row>
    <row r="358" spans="9:31" s="11" customFormat="1" x14ac:dyDescent="0.25">
      <c r="I358" s="122"/>
      <c r="J358" s="100"/>
      <c r="K358" s="100"/>
      <c r="T358" s="13"/>
      <c r="U358" s="13"/>
      <c r="V358" s="13"/>
      <c r="AE358" s="145"/>
    </row>
    <row r="359" spans="9:31" s="11" customFormat="1" x14ac:dyDescent="0.25">
      <c r="I359" s="122"/>
      <c r="J359" s="100"/>
      <c r="K359" s="100"/>
      <c r="T359" s="13"/>
      <c r="U359" s="13"/>
      <c r="V359" s="13"/>
      <c r="AE359" s="145"/>
    </row>
    <row r="360" spans="9:31" s="11" customFormat="1" x14ac:dyDescent="0.25">
      <c r="I360" s="122"/>
      <c r="J360" s="100"/>
      <c r="K360" s="100"/>
      <c r="T360" s="13"/>
      <c r="U360" s="13"/>
      <c r="V360" s="13"/>
      <c r="AE360" s="145"/>
    </row>
    <row r="361" spans="9:31" s="11" customFormat="1" x14ac:dyDescent="0.25">
      <c r="I361" s="122"/>
      <c r="J361" s="100"/>
      <c r="K361" s="100"/>
      <c r="T361" s="13"/>
      <c r="U361" s="13"/>
      <c r="V361" s="13"/>
      <c r="AE361" s="145"/>
    </row>
    <row r="362" spans="9:31" s="11" customFormat="1" x14ac:dyDescent="0.25">
      <c r="I362" s="122"/>
      <c r="J362" s="100"/>
      <c r="K362" s="100"/>
      <c r="T362" s="13"/>
      <c r="U362" s="13"/>
      <c r="V362" s="13"/>
      <c r="AE362" s="145"/>
    </row>
    <row r="363" spans="9:31" s="11" customFormat="1" x14ac:dyDescent="0.25">
      <c r="I363" s="122"/>
      <c r="J363" s="100"/>
      <c r="K363" s="100"/>
      <c r="T363" s="13"/>
      <c r="U363" s="13"/>
      <c r="V363" s="13"/>
      <c r="AE363" s="145"/>
    </row>
    <row r="364" spans="9:31" s="11" customFormat="1" x14ac:dyDescent="0.25">
      <c r="I364" s="122"/>
      <c r="J364" s="100"/>
      <c r="K364" s="100"/>
      <c r="T364" s="13"/>
      <c r="U364" s="13"/>
      <c r="V364" s="13"/>
      <c r="AE364" s="145"/>
    </row>
    <row r="365" spans="9:31" s="11" customFormat="1" x14ac:dyDescent="0.25">
      <c r="I365" s="122"/>
      <c r="J365" s="100"/>
      <c r="K365" s="100"/>
      <c r="T365" s="13"/>
      <c r="U365" s="13"/>
      <c r="V365" s="13"/>
      <c r="AE365" s="145"/>
    </row>
    <row r="366" spans="9:31" s="11" customFormat="1" x14ac:dyDescent="0.25">
      <c r="I366" s="122"/>
      <c r="J366" s="100"/>
      <c r="K366" s="100"/>
      <c r="T366" s="13"/>
      <c r="U366" s="13"/>
      <c r="V366" s="13"/>
      <c r="AE366" s="145"/>
    </row>
    <row r="367" spans="9:31" s="11" customFormat="1" x14ac:dyDescent="0.25">
      <c r="I367" s="122"/>
      <c r="J367" s="100"/>
      <c r="K367" s="100"/>
      <c r="T367" s="13"/>
      <c r="U367" s="13"/>
      <c r="V367" s="13"/>
      <c r="AE367" s="145"/>
    </row>
    <row r="368" spans="9:31" s="11" customFormat="1" x14ac:dyDescent="0.25">
      <c r="I368" s="122"/>
      <c r="J368" s="100"/>
      <c r="K368" s="100"/>
      <c r="T368" s="13"/>
      <c r="U368" s="13"/>
      <c r="V368" s="13"/>
      <c r="AE368" s="145"/>
    </row>
    <row r="369" spans="9:31" s="11" customFormat="1" x14ac:dyDescent="0.25">
      <c r="I369" s="122"/>
      <c r="J369" s="100"/>
      <c r="K369" s="100"/>
      <c r="T369" s="13"/>
      <c r="U369" s="13"/>
      <c r="V369" s="13"/>
      <c r="AE369" s="145"/>
    </row>
    <row r="370" spans="9:31" s="11" customFormat="1" x14ac:dyDescent="0.25">
      <c r="I370" s="122"/>
      <c r="J370" s="100"/>
      <c r="K370" s="100"/>
      <c r="T370" s="13"/>
      <c r="U370" s="13"/>
      <c r="V370" s="13"/>
      <c r="AE370" s="145"/>
    </row>
    <row r="371" spans="9:31" s="11" customFormat="1" x14ac:dyDescent="0.25">
      <c r="I371" s="122"/>
      <c r="J371" s="100"/>
      <c r="K371" s="100"/>
      <c r="T371" s="13"/>
      <c r="U371" s="13"/>
      <c r="V371" s="13"/>
      <c r="AE371" s="145"/>
    </row>
    <row r="372" spans="9:31" s="11" customFormat="1" x14ac:dyDescent="0.25">
      <c r="I372" s="122"/>
      <c r="J372" s="100"/>
      <c r="K372" s="100"/>
      <c r="T372" s="13"/>
      <c r="U372" s="13"/>
      <c r="V372" s="13"/>
      <c r="AE372" s="145"/>
    </row>
    <row r="373" spans="9:31" s="11" customFormat="1" x14ac:dyDescent="0.25">
      <c r="I373" s="122"/>
      <c r="J373" s="100"/>
      <c r="K373" s="100"/>
      <c r="T373" s="13"/>
      <c r="U373" s="13"/>
      <c r="V373" s="13"/>
      <c r="AE373" s="145"/>
    </row>
    <row r="374" spans="9:31" s="11" customFormat="1" x14ac:dyDescent="0.25">
      <c r="I374" s="122"/>
      <c r="J374" s="100"/>
      <c r="K374" s="100"/>
      <c r="T374" s="13"/>
      <c r="U374" s="13"/>
      <c r="V374" s="13"/>
      <c r="AE374" s="145"/>
    </row>
    <row r="375" spans="9:31" s="11" customFormat="1" x14ac:dyDescent="0.25">
      <c r="I375" s="122"/>
      <c r="J375" s="100"/>
      <c r="K375" s="100"/>
      <c r="T375" s="13"/>
      <c r="U375" s="13"/>
      <c r="V375" s="13"/>
      <c r="AE375" s="145"/>
    </row>
    <row r="376" spans="9:31" s="11" customFormat="1" x14ac:dyDescent="0.25">
      <c r="I376" s="122"/>
      <c r="J376" s="100"/>
      <c r="K376" s="100"/>
      <c r="T376" s="13"/>
      <c r="U376" s="13"/>
      <c r="V376" s="13"/>
      <c r="AE376" s="145"/>
    </row>
    <row r="377" spans="9:31" s="11" customFormat="1" x14ac:dyDescent="0.25">
      <c r="I377" s="122"/>
      <c r="J377" s="100"/>
      <c r="K377" s="100"/>
      <c r="T377" s="13"/>
      <c r="U377" s="13"/>
      <c r="V377" s="13"/>
      <c r="AE377" s="145"/>
    </row>
    <row r="378" spans="9:31" s="11" customFormat="1" x14ac:dyDescent="0.25">
      <c r="I378" s="122"/>
      <c r="J378" s="100"/>
      <c r="K378" s="100"/>
      <c r="T378" s="13"/>
      <c r="U378" s="13"/>
      <c r="V378" s="13"/>
      <c r="AE378" s="145"/>
    </row>
    <row r="379" spans="9:31" s="11" customFormat="1" x14ac:dyDescent="0.25">
      <c r="I379" s="122"/>
      <c r="J379" s="100"/>
      <c r="K379" s="100"/>
      <c r="T379" s="13"/>
      <c r="U379" s="13"/>
      <c r="V379" s="13"/>
      <c r="AE379" s="145"/>
    </row>
    <row r="380" spans="9:31" s="11" customFormat="1" x14ac:dyDescent="0.25">
      <c r="I380" s="122"/>
      <c r="J380" s="100"/>
      <c r="K380" s="100"/>
      <c r="T380" s="13"/>
      <c r="U380" s="13"/>
      <c r="V380" s="13"/>
      <c r="AE380" s="145"/>
    </row>
    <row r="381" spans="9:31" s="11" customFormat="1" x14ac:dyDescent="0.25">
      <c r="I381" s="122"/>
      <c r="J381" s="100"/>
      <c r="K381" s="100"/>
      <c r="T381" s="13"/>
      <c r="U381" s="13"/>
      <c r="V381" s="13"/>
      <c r="AE381" s="145"/>
    </row>
    <row r="382" spans="9:31" s="11" customFormat="1" x14ac:dyDescent="0.25">
      <c r="I382" s="122"/>
      <c r="J382" s="100"/>
      <c r="K382" s="100"/>
      <c r="T382" s="13"/>
      <c r="U382" s="13"/>
      <c r="V382" s="13"/>
      <c r="AE382" s="145"/>
    </row>
    <row r="383" spans="9:31" s="11" customFormat="1" x14ac:dyDescent="0.25">
      <c r="I383" s="122"/>
      <c r="J383" s="100"/>
      <c r="K383" s="100"/>
      <c r="T383" s="13"/>
      <c r="U383" s="13"/>
      <c r="V383" s="13"/>
      <c r="AE383" s="145"/>
    </row>
    <row r="384" spans="9:31" s="11" customFormat="1" x14ac:dyDescent="0.25">
      <c r="I384" s="122"/>
      <c r="J384" s="100"/>
      <c r="K384" s="100"/>
      <c r="T384" s="13"/>
      <c r="U384" s="13"/>
      <c r="V384" s="13"/>
      <c r="AE384" s="145"/>
    </row>
    <row r="385" spans="9:31" s="11" customFormat="1" x14ac:dyDescent="0.25">
      <c r="I385" s="122"/>
      <c r="J385" s="100"/>
      <c r="K385" s="100"/>
      <c r="T385" s="13"/>
      <c r="U385" s="13"/>
      <c r="V385" s="13"/>
      <c r="AE385" s="145"/>
    </row>
    <row r="386" spans="9:31" s="11" customFormat="1" x14ac:dyDescent="0.25">
      <c r="I386" s="122"/>
      <c r="J386" s="100"/>
      <c r="K386" s="100"/>
      <c r="T386" s="13"/>
      <c r="U386" s="13"/>
      <c r="V386" s="13"/>
      <c r="AE386" s="145"/>
    </row>
    <row r="387" spans="9:31" s="11" customFormat="1" x14ac:dyDescent="0.25">
      <c r="I387" s="122"/>
      <c r="J387" s="100"/>
      <c r="K387" s="100"/>
      <c r="T387" s="13"/>
      <c r="U387" s="13"/>
      <c r="V387" s="13"/>
      <c r="AE387" s="145"/>
    </row>
    <row r="388" spans="9:31" s="11" customFormat="1" x14ac:dyDescent="0.25">
      <c r="I388" s="122"/>
      <c r="J388" s="100"/>
      <c r="K388" s="100"/>
      <c r="T388" s="13"/>
      <c r="U388" s="13"/>
      <c r="V388" s="13"/>
      <c r="AE388" s="145"/>
    </row>
    <row r="389" spans="9:31" s="11" customFormat="1" x14ac:dyDescent="0.25">
      <c r="I389" s="122"/>
      <c r="J389" s="100"/>
      <c r="K389" s="100"/>
      <c r="T389" s="13"/>
      <c r="U389" s="13"/>
      <c r="V389" s="13"/>
      <c r="AE389" s="145"/>
    </row>
    <row r="390" spans="9:31" s="11" customFormat="1" x14ac:dyDescent="0.25">
      <c r="I390" s="122"/>
      <c r="J390" s="100"/>
      <c r="K390" s="100"/>
      <c r="T390" s="13"/>
      <c r="U390" s="13"/>
      <c r="V390" s="13"/>
      <c r="AE390" s="145"/>
    </row>
    <row r="391" spans="9:31" s="11" customFormat="1" x14ac:dyDescent="0.25">
      <c r="I391" s="122"/>
      <c r="J391" s="100"/>
      <c r="K391" s="100"/>
      <c r="T391" s="13"/>
      <c r="U391" s="13"/>
      <c r="V391" s="13"/>
      <c r="AE391" s="145"/>
    </row>
    <row r="392" spans="9:31" s="11" customFormat="1" x14ac:dyDescent="0.25">
      <c r="I392" s="122"/>
      <c r="J392" s="100"/>
      <c r="K392" s="100"/>
      <c r="T392" s="13"/>
      <c r="U392" s="13"/>
      <c r="V392" s="13"/>
      <c r="AE392" s="145"/>
    </row>
    <row r="393" spans="9:31" s="11" customFormat="1" x14ac:dyDescent="0.25">
      <c r="I393" s="122"/>
      <c r="J393" s="100"/>
      <c r="K393" s="100"/>
      <c r="T393" s="13"/>
      <c r="U393" s="13"/>
      <c r="V393" s="13"/>
      <c r="AE393" s="145"/>
    </row>
    <row r="394" spans="9:31" s="11" customFormat="1" x14ac:dyDescent="0.25">
      <c r="I394" s="122"/>
      <c r="J394" s="100"/>
      <c r="K394" s="100"/>
      <c r="T394" s="13"/>
      <c r="U394" s="13"/>
      <c r="V394" s="13"/>
      <c r="AE394" s="145"/>
    </row>
    <row r="395" spans="9:31" s="11" customFormat="1" x14ac:dyDescent="0.25">
      <c r="I395" s="122"/>
      <c r="J395" s="100"/>
      <c r="K395" s="100"/>
      <c r="T395" s="13"/>
      <c r="U395" s="13"/>
      <c r="V395" s="13"/>
      <c r="AE395" s="145"/>
    </row>
    <row r="396" spans="9:31" s="11" customFormat="1" x14ac:dyDescent="0.25">
      <c r="I396" s="122"/>
      <c r="J396" s="100"/>
      <c r="K396" s="100"/>
      <c r="T396" s="13"/>
      <c r="U396" s="13"/>
      <c r="V396" s="13"/>
      <c r="AE396" s="145"/>
    </row>
    <row r="397" spans="9:31" s="11" customFormat="1" x14ac:dyDescent="0.25">
      <c r="I397" s="122"/>
      <c r="J397" s="100"/>
      <c r="K397" s="100"/>
      <c r="T397" s="13"/>
      <c r="U397" s="13"/>
      <c r="V397" s="13"/>
      <c r="AE397" s="145"/>
    </row>
    <row r="398" spans="9:31" s="11" customFormat="1" x14ac:dyDescent="0.25">
      <c r="I398" s="122"/>
      <c r="J398" s="100"/>
      <c r="K398" s="100"/>
      <c r="T398" s="13"/>
      <c r="U398" s="13"/>
      <c r="V398" s="13"/>
      <c r="AE398" s="145"/>
    </row>
    <row r="399" spans="9:31" s="11" customFormat="1" x14ac:dyDescent="0.25">
      <c r="I399" s="122"/>
      <c r="J399" s="100"/>
      <c r="K399" s="100"/>
      <c r="T399" s="13"/>
      <c r="U399" s="13"/>
      <c r="V399" s="13"/>
      <c r="AE399" s="145"/>
    </row>
    <row r="400" spans="9:31" s="11" customFormat="1" x14ac:dyDescent="0.25">
      <c r="I400" s="122"/>
      <c r="J400" s="100"/>
      <c r="K400" s="100"/>
      <c r="T400" s="13"/>
      <c r="U400" s="13"/>
      <c r="V400" s="13"/>
      <c r="AE400" s="145"/>
    </row>
    <row r="401" spans="9:31" s="11" customFormat="1" x14ac:dyDescent="0.25">
      <c r="I401" s="122"/>
      <c r="J401" s="100"/>
      <c r="K401" s="100"/>
      <c r="T401" s="13"/>
      <c r="U401" s="13"/>
      <c r="V401" s="13"/>
      <c r="AE401" s="145"/>
    </row>
    <row r="402" spans="9:31" s="11" customFormat="1" x14ac:dyDescent="0.25">
      <c r="I402" s="122"/>
      <c r="J402" s="100"/>
      <c r="K402" s="100"/>
      <c r="T402" s="13"/>
      <c r="U402" s="13"/>
      <c r="V402" s="13"/>
      <c r="AE402" s="145"/>
    </row>
    <row r="403" spans="9:31" s="11" customFormat="1" x14ac:dyDescent="0.25">
      <c r="I403" s="122"/>
      <c r="J403" s="100"/>
      <c r="K403" s="100"/>
      <c r="T403" s="13"/>
      <c r="U403" s="13"/>
      <c r="V403" s="13"/>
      <c r="AE403" s="145"/>
    </row>
    <row r="404" spans="9:31" s="11" customFormat="1" x14ac:dyDescent="0.25">
      <c r="I404" s="122"/>
      <c r="J404" s="100"/>
      <c r="K404" s="100"/>
      <c r="T404" s="13"/>
      <c r="U404" s="13"/>
      <c r="V404" s="13"/>
      <c r="AE404" s="145"/>
    </row>
    <row r="405" spans="9:31" s="11" customFormat="1" x14ac:dyDescent="0.25">
      <c r="I405" s="122"/>
      <c r="J405" s="100"/>
      <c r="K405" s="100"/>
      <c r="T405" s="13"/>
      <c r="U405" s="13"/>
      <c r="V405" s="13"/>
      <c r="AE405" s="145"/>
    </row>
    <row r="406" spans="9:31" s="11" customFormat="1" x14ac:dyDescent="0.25">
      <c r="I406" s="122"/>
      <c r="J406" s="100"/>
      <c r="K406" s="100"/>
      <c r="T406" s="13"/>
      <c r="U406" s="13"/>
      <c r="V406" s="13"/>
      <c r="AE406" s="145"/>
    </row>
    <row r="407" spans="9:31" s="11" customFormat="1" x14ac:dyDescent="0.25">
      <c r="I407" s="122"/>
      <c r="J407" s="100"/>
      <c r="K407" s="100"/>
      <c r="T407" s="13"/>
      <c r="U407" s="13"/>
      <c r="V407" s="13"/>
      <c r="AE407" s="145"/>
    </row>
    <row r="408" spans="9:31" s="11" customFormat="1" x14ac:dyDescent="0.25">
      <c r="I408" s="122"/>
      <c r="J408" s="100"/>
      <c r="K408" s="100"/>
      <c r="T408" s="13"/>
      <c r="U408" s="13"/>
      <c r="V408" s="13"/>
      <c r="AE408" s="145"/>
    </row>
    <row r="409" spans="9:31" s="11" customFormat="1" x14ac:dyDescent="0.25">
      <c r="I409" s="122"/>
      <c r="J409" s="100"/>
      <c r="K409" s="100"/>
      <c r="T409" s="13"/>
      <c r="U409" s="13"/>
      <c r="V409" s="13"/>
      <c r="AE409" s="145"/>
    </row>
    <row r="410" spans="9:31" s="11" customFormat="1" x14ac:dyDescent="0.25">
      <c r="I410" s="122"/>
      <c r="J410" s="100"/>
      <c r="K410" s="100"/>
      <c r="T410" s="13"/>
      <c r="U410" s="13"/>
      <c r="V410" s="13"/>
      <c r="AE410" s="145"/>
    </row>
    <row r="411" spans="9:31" s="11" customFormat="1" x14ac:dyDescent="0.25">
      <c r="I411" s="122"/>
      <c r="J411" s="100"/>
      <c r="K411" s="100"/>
      <c r="T411" s="13"/>
      <c r="U411" s="13"/>
      <c r="V411" s="13"/>
      <c r="AE411" s="145"/>
    </row>
    <row r="412" spans="9:31" s="11" customFormat="1" x14ac:dyDescent="0.25">
      <c r="I412" s="122"/>
      <c r="J412" s="100"/>
      <c r="K412" s="100"/>
      <c r="T412" s="13"/>
      <c r="U412" s="13"/>
      <c r="V412" s="13"/>
      <c r="AE412" s="145"/>
    </row>
    <row r="413" spans="9:31" s="11" customFormat="1" x14ac:dyDescent="0.25">
      <c r="I413" s="122"/>
      <c r="J413" s="100"/>
      <c r="K413" s="100"/>
      <c r="T413" s="13"/>
      <c r="U413" s="13"/>
      <c r="V413" s="13"/>
      <c r="AE413" s="145"/>
    </row>
    <row r="414" spans="9:31" s="11" customFormat="1" x14ac:dyDescent="0.25">
      <c r="I414" s="122"/>
      <c r="J414" s="100"/>
      <c r="K414" s="100"/>
      <c r="T414" s="13"/>
      <c r="U414" s="13"/>
      <c r="V414" s="13"/>
      <c r="AE414" s="145"/>
    </row>
    <row r="415" spans="9:31" s="11" customFormat="1" x14ac:dyDescent="0.25">
      <c r="I415" s="122"/>
      <c r="J415" s="100"/>
      <c r="K415" s="100"/>
      <c r="T415" s="13"/>
      <c r="U415" s="13"/>
      <c r="V415" s="13"/>
      <c r="AE415" s="145"/>
    </row>
    <row r="416" spans="9:31" s="11" customFormat="1" x14ac:dyDescent="0.25">
      <c r="I416" s="122"/>
      <c r="J416" s="100"/>
      <c r="K416" s="100"/>
      <c r="T416" s="13"/>
      <c r="U416" s="13"/>
      <c r="V416" s="13"/>
      <c r="AE416" s="145"/>
    </row>
    <row r="417" spans="9:31" s="11" customFormat="1" x14ac:dyDescent="0.25">
      <c r="I417" s="122"/>
      <c r="J417" s="100"/>
      <c r="K417" s="100"/>
      <c r="T417" s="13"/>
      <c r="U417" s="13"/>
      <c r="V417" s="13"/>
      <c r="AE417" s="145"/>
    </row>
    <row r="418" spans="9:31" s="11" customFormat="1" x14ac:dyDescent="0.25">
      <c r="I418" s="122"/>
      <c r="J418" s="100"/>
      <c r="K418" s="100"/>
      <c r="T418" s="13"/>
      <c r="U418" s="13"/>
      <c r="V418" s="13"/>
      <c r="AE418" s="145"/>
    </row>
    <row r="419" spans="9:31" s="11" customFormat="1" x14ac:dyDescent="0.25">
      <c r="I419" s="122"/>
      <c r="J419" s="100"/>
      <c r="K419" s="100"/>
      <c r="T419" s="13"/>
      <c r="U419" s="13"/>
      <c r="V419" s="13"/>
      <c r="AE419" s="145"/>
    </row>
    <row r="420" spans="9:31" s="11" customFormat="1" x14ac:dyDescent="0.25">
      <c r="I420" s="122"/>
      <c r="J420" s="100"/>
      <c r="K420" s="100"/>
      <c r="T420" s="13"/>
      <c r="U420" s="13"/>
      <c r="V420" s="13"/>
      <c r="AE420" s="145"/>
    </row>
    <row r="421" spans="9:31" s="11" customFormat="1" x14ac:dyDescent="0.25">
      <c r="I421" s="122"/>
      <c r="J421" s="100"/>
      <c r="K421" s="100"/>
      <c r="T421" s="13"/>
      <c r="U421" s="13"/>
      <c r="V421" s="13"/>
      <c r="AE421" s="145"/>
    </row>
    <row r="422" spans="9:31" s="11" customFormat="1" x14ac:dyDescent="0.25">
      <c r="I422" s="122"/>
      <c r="J422" s="100"/>
      <c r="K422" s="100"/>
      <c r="T422" s="13"/>
      <c r="U422" s="13"/>
      <c r="V422" s="13"/>
      <c r="AE422" s="145"/>
    </row>
    <row r="423" spans="9:31" s="11" customFormat="1" x14ac:dyDescent="0.25">
      <c r="I423" s="122"/>
      <c r="J423" s="100"/>
      <c r="K423" s="100"/>
      <c r="T423" s="13"/>
      <c r="U423" s="13"/>
      <c r="V423" s="13"/>
      <c r="AE423" s="145"/>
    </row>
    <row r="424" spans="9:31" s="11" customFormat="1" x14ac:dyDescent="0.25">
      <c r="I424" s="122"/>
      <c r="J424" s="100"/>
      <c r="K424" s="100"/>
      <c r="T424" s="13"/>
      <c r="U424" s="13"/>
      <c r="V424" s="13"/>
      <c r="AE424" s="145"/>
    </row>
    <row r="425" spans="9:31" s="11" customFormat="1" x14ac:dyDescent="0.25">
      <c r="I425" s="122"/>
      <c r="J425" s="100"/>
      <c r="K425" s="100"/>
      <c r="T425" s="13"/>
      <c r="U425" s="13"/>
      <c r="V425" s="13"/>
      <c r="AE425" s="145"/>
    </row>
    <row r="426" spans="9:31" s="11" customFormat="1" x14ac:dyDescent="0.25">
      <c r="I426" s="122"/>
      <c r="J426" s="100"/>
      <c r="K426" s="100"/>
      <c r="T426" s="13"/>
      <c r="U426" s="13"/>
      <c r="V426" s="13"/>
      <c r="AE426" s="145"/>
    </row>
    <row r="427" spans="9:31" s="11" customFormat="1" x14ac:dyDescent="0.25">
      <c r="I427" s="122"/>
      <c r="J427" s="100"/>
      <c r="K427" s="100"/>
      <c r="T427" s="13"/>
      <c r="U427" s="13"/>
      <c r="V427" s="13"/>
      <c r="AE427" s="145"/>
    </row>
    <row r="428" spans="9:31" s="11" customFormat="1" x14ac:dyDescent="0.25">
      <c r="I428" s="122"/>
      <c r="J428" s="100"/>
      <c r="K428" s="100"/>
      <c r="T428" s="13"/>
      <c r="U428" s="13"/>
      <c r="V428" s="13"/>
      <c r="AE428" s="145"/>
    </row>
    <row r="429" spans="9:31" s="11" customFormat="1" x14ac:dyDescent="0.25">
      <c r="I429" s="122"/>
      <c r="J429" s="100"/>
      <c r="K429" s="100"/>
      <c r="T429" s="13"/>
      <c r="U429" s="13"/>
      <c r="V429" s="13"/>
      <c r="AE429" s="145"/>
    </row>
    <row r="430" spans="9:31" s="11" customFormat="1" x14ac:dyDescent="0.25">
      <c r="I430" s="122"/>
      <c r="J430" s="100"/>
      <c r="K430" s="100"/>
      <c r="T430" s="13"/>
      <c r="U430" s="13"/>
      <c r="V430" s="13"/>
      <c r="AE430" s="145"/>
    </row>
    <row r="431" spans="9:31" s="11" customFormat="1" x14ac:dyDescent="0.25">
      <c r="I431" s="122"/>
      <c r="J431" s="100"/>
      <c r="K431" s="100"/>
      <c r="T431" s="13"/>
      <c r="U431" s="13"/>
      <c r="V431" s="13"/>
      <c r="AE431" s="145"/>
    </row>
    <row r="432" spans="9:31" s="11" customFormat="1" x14ac:dyDescent="0.25">
      <c r="I432" s="122"/>
      <c r="J432" s="100"/>
      <c r="K432" s="100"/>
      <c r="T432" s="13"/>
      <c r="U432" s="13"/>
      <c r="V432" s="13"/>
      <c r="AE432" s="145"/>
    </row>
    <row r="433" spans="9:31" s="11" customFormat="1" x14ac:dyDescent="0.25">
      <c r="I433" s="122"/>
      <c r="J433" s="100"/>
      <c r="K433" s="100"/>
      <c r="T433" s="13"/>
      <c r="U433" s="13"/>
      <c r="V433" s="13"/>
      <c r="AE433" s="145"/>
    </row>
    <row r="434" spans="9:31" s="11" customFormat="1" x14ac:dyDescent="0.25">
      <c r="I434" s="122"/>
      <c r="J434" s="100"/>
      <c r="K434" s="100"/>
      <c r="T434" s="13"/>
      <c r="U434" s="13"/>
      <c r="V434" s="13"/>
      <c r="AE434" s="145"/>
    </row>
    <row r="435" spans="9:31" s="11" customFormat="1" x14ac:dyDescent="0.25">
      <c r="I435" s="122"/>
      <c r="J435" s="100"/>
      <c r="K435" s="100"/>
      <c r="T435" s="13"/>
      <c r="U435" s="13"/>
      <c r="V435" s="13"/>
      <c r="AE435" s="145"/>
    </row>
    <row r="436" spans="9:31" s="11" customFormat="1" x14ac:dyDescent="0.25">
      <c r="I436" s="122"/>
      <c r="J436" s="100"/>
      <c r="K436" s="100"/>
      <c r="T436" s="13"/>
      <c r="U436" s="13"/>
      <c r="V436" s="13"/>
      <c r="AE436" s="145"/>
    </row>
    <row r="437" spans="9:31" s="11" customFormat="1" x14ac:dyDescent="0.25">
      <c r="I437" s="122"/>
      <c r="J437" s="100"/>
      <c r="K437" s="100"/>
      <c r="T437" s="13"/>
      <c r="U437" s="13"/>
      <c r="V437" s="13"/>
      <c r="AE437" s="145"/>
    </row>
    <row r="438" spans="9:31" s="11" customFormat="1" x14ac:dyDescent="0.25">
      <c r="I438" s="122"/>
      <c r="J438" s="100"/>
      <c r="K438" s="100"/>
      <c r="T438" s="13"/>
      <c r="U438" s="13"/>
      <c r="V438" s="13"/>
      <c r="AE438" s="145"/>
    </row>
    <row r="439" spans="9:31" s="11" customFormat="1" x14ac:dyDescent="0.25">
      <c r="I439" s="122"/>
      <c r="J439" s="100"/>
      <c r="K439" s="100"/>
      <c r="T439" s="13"/>
      <c r="U439" s="13"/>
      <c r="V439" s="13"/>
      <c r="AE439" s="145"/>
    </row>
    <row r="440" spans="9:31" s="11" customFormat="1" x14ac:dyDescent="0.25">
      <c r="I440" s="122"/>
      <c r="J440" s="100"/>
      <c r="K440" s="100"/>
      <c r="T440" s="13"/>
      <c r="U440" s="13"/>
      <c r="V440" s="13"/>
      <c r="AE440" s="145"/>
    </row>
    <row r="441" spans="9:31" s="11" customFormat="1" x14ac:dyDescent="0.25">
      <c r="I441" s="122"/>
      <c r="J441" s="100"/>
      <c r="K441" s="100"/>
      <c r="T441" s="13"/>
      <c r="U441" s="13"/>
      <c r="V441" s="13"/>
      <c r="AE441" s="145"/>
    </row>
    <row r="442" spans="9:31" s="11" customFormat="1" x14ac:dyDescent="0.25">
      <c r="I442" s="122"/>
      <c r="J442" s="100"/>
      <c r="K442" s="100"/>
      <c r="T442" s="13"/>
      <c r="U442" s="13"/>
      <c r="V442" s="13"/>
      <c r="AE442" s="145"/>
    </row>
    <row r="443" spans="9:31" s="11" customFormat="1" x14ac:dyDescent="0.25">
      <c r="I443" s="122"/>
      <c r="J443" s="100"/>
      <c r="K443" s="100"/>
      <c r="T443" s="13"/>
      <c r="U443" s="13"/>
      <c r="V443" s="13"/>
      <c r="AE443" s="145"/>
    </row>
    <row r="444" spans="9:31" s="11" customFormat="1" x14ac:dyDescent="0.25">
      <c r="I444" s="122"/>
      <c r="J444" s="100"/>
      <c r="K444" s="100"/>
      <c r="T444" s="13"/>
      <c r="U444" s="13"/>
      <c r="V444" s="13"/>
      <c r="AE444" s="145"/>
    </row>
    <row r="445" spans="9:31" s="11" customFormat="1" x14ac:dyDescent="0.25">
      <c r="I445" s="122"/>
      <c r="J445" s="100"/>
      <c r="K445" s="100"/>
      <c r="T445" s="13"/>
      <c r="U445" s="13"/>
      <c r="V445" s="13"/>
      <c r="AE445" s="145"/>
    </row>
    <row r="446" spans="9:31" s="11" customFormat="1" x14ac:dyDescent="0.25">
      <c r="I446" s="122"/>
      <c r="J446" s="100"/>
      <c r="K446" s="100"/>
      <c r="T446" s="13"/>
      <c r="U446" s="13"/>
      <c r="V446" s="13"/>
      <c r="AE446" s="145"/>
    </row>
    <row r="447" spans="9:31" s="11" customFormat="1" x14ac:dyDescent="0.25">
      <c r="I447" s="122"/>
      <c r="J447" s="100"/>
      <c r="K447" s="100"/>
      <c r="T447" s="13"/>
      <c r="U447" s="13"/>
      <c r="V447" s="13"/>
      <c r="AE447" s="145"/>
    </row>
    <row r="448" spans="9:31" s="11" customFormat="1" x14ac:dyDescent="0.25">
      <c r="I448" s="122"/>
      <c r="J448" s="100"/>
      <c r="K448" s="100"/>
      <c r="T448" s="13"/>
      <c r="U448" s="13"/>
      <c r="V448" s="13"/>
      <c r="AE448" s="145"/>
    </row>
    <row r="449" spans="9:31" s="11" customFormat="1" x14ac:dyDescent="0.25">
      <c r="I449" s="122"/>
      <c r="J449" s="100"/>
      <c r="K449" s="100"/>
      <c r="T449" s="13"/>
      <c r="U449" s="13"/>
      <c r="V449" s="13"/>
      <c r="AE449" s="145"/>
    </row>
    <row r="450" spans="9:31" s="11" customFormat="1" x14ac:dyDescent="0.25">
      <c r="I450" s="122"/>
      <c r="J450" s="100"/>
      <c r="K450" s="100"/>
      <c r="T450" s="13"/>
      <c r="U450" s="13"/>
      <c r="V450" s="13"/>
      <c r="AE450" s="145"/>
    </row>
    <row r="451" spans="9:31" s="11" customFormat="1" x14ac:dyDescent="0.25">
      <c r="I451" s="122"/>
      <c r="J451" s="100"/>
      <c r="K451" s="100"/>
      <c r="T451" s="13"/>
      <c r="U451" s="13"/>
      <c r="V451" s="13"/>
      <c r="AE451" s="145"/>
    </row>
    <row r="452" spans="9:31" s="11" customFormat="1" x14ac:dyDescent="0.25">
      <c r="I452" s="122"/>
      <c r="J452" s="100"/>
      <c r="K452" s="100"/>
      <c r="T452" s="13"/>
      <c r="U452" s="13"/>
      <c r="V452" s="13"/>
      <c r="AE452" s="145"/>
    </row>
    <row r="453" spans="9:31" s="11" customFormat="1" x14ac:dyDescent="0.25">
      <c r="I453" s="122"/>
      <c r="J453" s="100"/>
      <c r="K453" s="100"/>
      <c r="T453" s="13"/>
      <c r="U453" s="13"/>
      <c r="V453" s="13"/>
      <c r="AE453" s="145"/>
    </row>
    <row r="454" spans="9:31" s="11" customFormat="1" x14ac:dyDescent="0.25">
      <c r="I454" s="122"/>
      <c r="J454" s="100"/>
      <c r="K454" s="100"/>
      <c r="T454" s="13"/>
      <c r="U454" s="13"/>
      <c r="V454" s="13"/>
      <c r="AE454" s="145"/>
    </row>
    <row r="455" spans="9:31" s="11" customFormat="1" x14ac:dyDescent="0.25">
      <c r="I455" s="122"/>
      <c r="J455" s="100"/>
      <c r="K455" s="100"/>
      <c r="T455" s="13"/>
      <c r="U455" s="13"/>
      <c r="V455" s="13"/>
      <c r="AE455" s="145"/>
    </row>
    <row r="456" spans="9:31" s="11" customFormat="1" x14ac:dyDescent="0.25">
      <c r="I456" s="122"/>
      <c r="J456" s="100"/>
      <c r="K456" s="100"/>
      <c r="T456" s="13"/>
      <c r="U456" s="13"/>
      <c r="V456" s="13"/>
      <c r="AE456" s="145"/>
    </row>
    <row r="457" spans="9:31" s="11" customFormat="1" x14ac:dyDescent="0.25">
      <c r="I457" s="122"/>
      <c r="J457" s="100"/>
      <c r="K457" s="100"/>
      <c r="T457" s="13"/>
      <c r="U457" s="13"/>
      <c r="V457" s="13"/>
      <c r="AE457" s="145"/>
    </row>
    <row r="458" spans="9:31" s="11" customFormat="1" x14ac:dyDescent="0.25">
      <c r="I458" s="122"/>
      <c r="J458" s="100"/>
      <c r="K458" s="100"/>
      <c r="T458" s="13"/>
      <c r="U458" s="13"/>
      <c r="V458" s="13"/>
      <c r="AE458" s="145"/>
    </row>
    <row r="459" spans="9:31" s="11" customFormat="1" x14ac:dyDescent="0.25">
      <c r="I459" s="122"/>
      <c r="J459" s="100"/>
      <c r="K459" s="100"/>
      <c r="T459" s="13"/>
      <c r="U459" s="13"/>
      <c r="V459" s="13"/>
      <c r="AE459" s="145"/>
    </row>
    <row r="460" spans="9:31" s="11" customFormat="1" x14ac:dyDescent="0.25">
      <c r="I460" s="122"/>
      <c r="J460" s="100"/>
      <c r="K460" s="100"/>
      <c r="T460" s="13"/>
      <c r="U460" s="13"/>
      <c r="V460" s="13"/>
      <c r="AE460" s="145"/>
    </row>
    <row r="461" spans="9:31" s="11" customFormat="1" x14ac:dyDescent="0.25">
      <c r="I461" s="122"/>
      <c r="J461" s="100"/>
      <c r="K461" s="100"/>
      <c r="T461" s="13"/>
      <c r="U461" s="13"/>
      <c r="V461" s="13"/>
      <c r="AE461" s="145"/>
    </row>
    <row r="462" spans="9:31" s="11" customFormat="1" x14ac:dyDescent="0.25">
      <c r="I462" s="122"/>
      <c r="J462" s="100"/>
      <c r="K462" s="100"/>
      <c r="T462" s="13"/>
      <c r="U462" s="13"/>
      <c r="V462" s="13"/>
      <c r="AE462" s="145"/>
    </row>
    <row r="463" spans="9:31" s="11" customFormat="1" x14ac:dyDescent="0.25">
      <c r="I463" s="122"/>
      <c r="J463" s="100"/>
      <c r="K463" s="100"/>
      <c r="T463" s="13"/>
      <c r="U463" s="13"/>
      <c r="V463" s="13"/>
      <c r="AE463" s="145"/>
    </row>
    <row r="464" spans="9:31" s="11" customFormat="1" x14ac:dyDescent="0.25">
      <c r="I464" s="122"/>
      <c r="J464" s="100"/>
      <c r="K464" s="100"/>
      <c r="T464" s="13"/>
      <c r="U464" s="13"/>
      <c r="V464" s="13"/>
      <c r="AE464" s="145"/>
    </row>
    <row r="465" spans="9:31" s="11" customFormat="1" x14ac:dyDescent="0.25">
      <c r="I465" s="122"/>
      <c r="J465" s="100"/>
      <c r="K465" s="100"/>
      <c r="T465" s="13"/>
      <c r="U465" s="13"/>
      <c r="V465" s="13"/>
      <c r="AE465" s="145"/>
    </row>
    <row r="466" spans="9:31" s="11" customFormat="1" x14ac:dyDescent="0.25">
      <c r="I466" s="122"/>
      <c r="J466" s="100"/>
      <c r="K466" s="100"/>
      <c r="T466" s="13"/>
      <c r="U466" s="13"/>
      <c r="V466" s="13"/>
      <c r="AE466" s="145"/>
    </row>
    <row r="467" spans="9:31" s="11" customFormat="1" x14ac:dyDescent="0.25">
      <c r="I467" s="122"/>
      <c r="J467" s="100"/>
      <c r="K467" s="100"/>
      <c r="T467" s="13"/>
      <c r="U467" s="13"/>
      <c r="V467" s="13"/>
      <c r="AE467" s="145"/>
    </row>
    <row r="468" spans="9:31" s="11" customFormat="1" x14ac:dyDescent="0.25">
      <c r="I468" s="122"/>
      <c r="J468" s="100"/>
      <c r="K468" s="100"/>
      <c r="T468" s="13"/>
      <c r="U468" s="13"/>
      <c r="V468" s="13"/>
      <c r="AE468" s="145"/>
    </row>
    <row r="469" spans="9:31" s="11" customFormat="1" x14ac:dyDescent="0.25">
      <c r="I469" s="122"/>
      <c r="J469" s="100"/>
      <c r="K469" s="100"/>
      <c r="T469" s="13"/>
      <c r="U469" s="13"/>
      <c r="V469" s="13"/>
      <c r="AE469" s="145"/>
    </row>
    <row r="470" spans="9:31" s="11" customFormat="1" x14ac:dyDescent="0.25">
      <c r="I470" s="122"/>
      <c r="J470" s="100"/>
      <c r="K470" s="100"/>
      <c r="T470" s="13"/>
      <c r="U470" s="13"/>
      <c r="V470" s="13"/>
      <c r="AE470" s="145"/>
    </row>
    <row r="471" spans="9:31" s="11" customFormat="1" x14ac:dyDescent="0.25">
      <c r="I471" s="122"/>
      <c r="J471" s="100"/>
      <c r="K471" s="100"/>
      <c r="T471" s="13"/>
      <c r="U471" s="13"/>
      <c r="V471" s="13"/>
      <c r="AE471" s="145"/>
    </row>
    <row r="472" spans="9:31" s="11" customFormat="1" x14ac:dyDescent="0.25">
      <c r="I472" s="122"/>
      <c r="J472" s="100"/>
      <c r="K472" s="100"/>
      <c r="T472" s="13"/>
      <c r="U472" s="13"/>
      <c r="V472" s="13"/>
      <c r="AE472" s="145"/>
    </row>
    <row r="473" spans="9:31" s="11" customFormat="1" x14ac:dyDescent="0.25">
      <c r="I473" s="122"/>
      <c r="J473" s="100"/>
      <c r="K473" s="100"/>
      <c r="T473" s="13"/>
      <c r="U473" s="13"/>
      <c r="V473" s="13"/>
      <c r="AE473" s="145"/>
    </row>
    <row r="474" spans="9:31" s="11" customFormat="1" x14ac:dyDescent="0.25">
      <c r="I474" s="122"/>
      <c r="J474" s="100"/>
      <c r="K474" s="100"/>
      <c r="T474" s="13"/>
      <c r="U474" s="13"/>
      <c r="V474" s="13"/>
      <c r="AE474" s="145"/>
    </row>
    <row r="475" spans="9:31" s="11" customFormat="1" x14ac:dyDescent="0.25">
      <c r="I475" s="122"/>
      <c r="J475" s="100"/>
      <c r="K475" s="100"/>
      <c r="T475" s="13"/>
      <c r="U475" s="13"/>
      <c r="V475" s="13"/>
      <c r="AE475" s="145"/>
    </row>
    <row r="476" spans="9:31" s="11" customFormat="1" x14ac:dyDescent="0.25">
      <c r="I476" s="122"/>
      <c r="J476" s="100"/>
      <c r="K476" s="100"/>
      <c r="T476" s="13"/>
      <c r="U476" s="13"/>
      <c r="V476" s="13"/>
      <c r="AE476" s="145"/>
    </row>
    <row r="477" spans="9:31" s="11" customFormat="1" x14ac:dyDescent="0.25">
      <c r="I477" s="122"/>
      <c r="J477" s="100"/>
      <c r="K477" s="100"/>
      <c r="T477" s="13"/>
      <c r="U477" s="13"/>
      <c r="V477" s="13"/>
      <c r="AE477" s="145"/>
    </row>
    <row r="478" spans="9:31" s="11" customFormat="1" x14ac:dyDescent="0.25">
      <c r="I478" s="122"/>
      <c r="J478" s="100"/>
      <c r="K478" s="100"/>
      <c r="T478" s="13"/>
      <c r="U478" s="13"/>
      <c r="V478" s="13"/>
      <c r="AE478" s="145"/>
    </row>
    <row r="479" spans="9:31" s="11" customFormat="1" x14ac:dyDescent="0.25">
      <c r="I479" s="122"/>
      <c r="J479" s="100"/>
      <c r="K479" s="100"/>
      <c r="T479" s="13"/>
      <c r="U479" s="13"/>
      <c r="V479" s="13"/>
      <c r="AE479" s="145"/>
    </row>
    <row r="480" spans="9:31" s="11" customFormat="1" x14ac:dyDescent="0.25">
      <c r="I480" s="122"/>
      <c r="J480" s="100"/>
      <c r="K480" s="100"/>
      <c r="T480" s="13"/>
      <c r="U480" s="13"/>
      <c r="V480" s="13"/>
      <c r="AE480" s="145"/>
    </row>
    <row r="481" spans="9:31" s="11" customFormat="1" x14ac:dyDescent="0.25">
      <c r="I481" s="122"/>
      <c r="J481" s="100"/>
      <c r="K481" s="100"/>
      <c r="T481" s="13"/>
      <c r="U481" s="13"/>
      <c r="V481" s="13"/>
      <c r="AE481" s="145"/>
    </row>
    <row r="482" spans="9:31" s="11" customFormat="1" x14ac:dyDescent="0.25">
      <c r="I482" s="122"/>
      <c r="J482" s="100"/>
      <c r="K482" s="100"/>
      <c r="T482" s="13"/>
      <c r="U482" s="13"/>
      <c r="V482" s="13"/>
      <c r="AE482" s="145"/>
    </row>
    <row r="483" spans="9:31" s="11" customFormat="1" x14ac:dyDescent="0.25">
      <c r="I483" s="122"/>
      <c r="J483" s="100"/>
      <c r="K483" s="100"/>
      <c r="T483" s="13"/>
      <c r="U483" s="13"/>
      <c r="V483" s="13"/>
      <c r="AE483" s="145"/>
    </row>
    <row r="484" spans="9:31" s="11" customFormat="1" x14ac:dyDescent="0.25">
      <c r="I484" s="122"/>
      <c r="J484" s="100"/>
      <c r="K484" s="100"/>
      <c r="T484" s="13"/>
      <c r="U484" s="13"/>
      <c r="V484" s="13"/>
      <c r="AE484" s="145"/>
    </row>
    <row r="485" spans="9:31" s="11" customFormat="1" x14ac:dyDescent="0.25">
      <c r="I485" s="122"/>
      <c r="J485" s="100"/>
      <c r="K485" s="100"/>
      <c r="T485" s="13"/>
      <c r="U485" s="13"/>
      <c r="V485" s="13"/>
      <c r="AE485" s="145"/>
    </row>
    <row r="486" spans="9:31" s="11" customFormat="1" x14ac:dyDescent="0.25">
      <c r="I486" s="122"/>
      <c r="J486" s="100"/>
      <c r="K486" s="100"/>
      <c r="T486" s="13"/>
      <c r="U486" s="13"/>
      <c r="V486" s="13"/>
      <c r="AE486" s="145"/>
    </row>
    <row r="487" spans="9:31" s="11" customFormat="1" x14ac:dyDescent="0.25">
      <c r="I487" s="122"/>
      <c r="J487" s="100"/>
      <c r="K487" s="100"/>
      <c r="T487" s="13"/>
      <c r="U487" s="13"/>
      <c r="V487" s="13"/>
      <c r="AE487" s="145"/>
    </row>
    <row r="488" spans="9:31" s="11" customFormat="1" x14ac:dyDescent="0.25">
      <c r="I488" s="122"/>
      <c r="J488" s="100"/>
      <c r="K488" s="100"/>
      <c r="T488" s="13"/>
      <c r="U488" s="13"/>
      <c r="V488" s="13"/>
      <c r="AE488" s="145"/>
    </row>
    <row r="489" spans="9:31" s="11" customFormat="1" x14ac:dyDescent="0.25">
      <c r="I489" s="122"/>
      <c r="J489" s="100"/>
      <c r="K489" s="100"/>
      <c r="T489" s="13"/>
      <c r="U489" s="13"/>
      <c r="V489" s="13"/>
      <c r="AE489" s="145"/>
    </row>
    <row r="490" spans="9:31" s="11" customFormat="1" x14ac:dyDescent="0.25">
      <c r="I490" s="122"/>
      <c r="J490" s="100"/>
      <c r="K490" s="100"/>
      <c r="T490" s="13"/>
      <c r="U490" s="13"/>
      <c r="V490" s="13"/>
      <c r="AE490" s="145"/>
    </row>
    <row r="491" spans="9:31" s="11" customFormat="1" x14ac:dyDescent="0.25">
      <c r="I491" s="122"/>
      <c r="J491" s="100"/>
      <c r="K491" s="100"/>
      <c r="T491" s="13"/>
      <c r="U491" s="13"/>
      <c r="V491" s="13"/>
      <c r="AE491" s="145"/>
    </row>
    <row r="492" spans="9:31" s="11" customFormat="1" x14ac:dyDescent="0.25">
      <c r="I492" s="122"/>
      <c r="J492" s="100"/>
      <c r="K492" s="100"/>
      <c r="T492" s="13"/>
      <c r="U492" s="13"/>
      <c r="V492" s="13"/>
      <c r="AE492" s="145"/>
    </row>
    <row r="493" spans="9:31" s="11" customFormat="1" x14ac:dyDescent="0.25">
      <c r="I493" s="122"/>
      <c r="J493" s="100"/>
      <c r="K493" s="100"/>
      <c r="T493" s="13"/>
      <c r="U493" s="13"/>
      <c r="V493" s="13"/>
      <c r="AE493" s="145"/>
    </row>
    <row r="494" spans="9:31" s="11" customFormat="1" x14ac:dyDescent="0.25">
      <c r="I494" s="122"/>
      <c r="J494" s="100"/>
      <c r="K494" s="100"/>
      <c r="T494" s="13"/>
      <c r="U494" s="13"/>
      <c r="V494" s="13"/>
      <c r="AE494" s="145"/>
    </row>
    <row r="495" spans="9:31" s="11" customFormat="1" x14ac:dyDescent="0.25">
      <c r="I495" s="122"/>
      <c r="J495" s="100"/>
      <c r="K495" s="100"/>
      <c r="T495" s="13"/>
      <c r="U495" s="13"/>
      <c r="V495" s="13"/>
      <c r="AE495" s="145"/>
    </row>
    <row r="496" spans="9:31" s="11" customFormat="1" x14ac:dyDescent="0.25">
      <c r="I496" s="122"/>
      <c r="J496" s="100"/>
      <c r="K496" s="100"/>
      <c r="T496" s="13"/>
      <c r="U496" s="13"/>
      <c r="V496" s="13"/>
      <c r="AE496" s="145"/>
    </row>
    <row r="497" spans="9:31" s="11" customFormat="1" x14ac:dyDescent="0.25">
      <c r="I497" s="122"/>
      <c r="J497" s="100"/>
      <c r="K497" s="100"/>
      <c r="T497" s="13"/>
      <c r="U497" s="13"/>
      <c r="V497" s="13"/>
      <c r="AE497" s="145"/>
    </row>
    <row r="498" spans="9:31" s="11" customFormat="1" x14ac:dyDescent="0.25">
      <c r="I498" s="122"/>
      <c r="J498" s="100"/>
      <c r="K498" s="100"/>
      <c r="T498" s="13"/>
      <c r="U498" s="13"/>
      <c r="V498" s="13"/>
      <c r="AE498" s="145"/>
    </row>
    <row r="499" spans="9:31" s="11" customFormat="1" x14ac:dyDescent="0.25">
      <c r="I499" s="122"/>
      <c r="J499" s="100"/>
      <c r="K499" s="100"/>
      <c r="T499" s="13"/>
      <c r="U499" s="13"/>
      <c r="V499" s="13"/>
      <c r="AE499" s="145"/>
    </row>
    <row r="500" spans="9:31" s="11" customFormat="1" x14ac:dyDescent="0.25">
      <c r="I500" s="122"/>
      <c r="J500" s="100"/>
      <c r="K500" s="100"/>
      <c r="T500" s="13"/>
      <c r="U500" s="13"/>
      <c r="V500" s="13"/>
      <c r="AE500" s="145"/>
    </row>
    <row r="501" spans="9:31" s="11" customFormat="1" x14ac:dyDescent="0.25">
      <c r="I501" s="122"/>
      <c r="J501" s="100"/>
      <c r="K501" s="100"/>
      <c r="T501" s="13"/>
      <c r="U501" s="13"/>
      <c r="V501" s="13"/>
      <c r="AE501" s="145"/>
    </row>
    <row r="502" spans="9:31" s="11" customFormat="1" x14ac:dyDescent="0.25">
      <c r="I502" s="122"/>
      <c r="J502" s="100"/>
      <c r="K502" s="100"/>
      <c r="T502" s="13"/>
      <c r="U502" s="13"/>
      <c r="V502" s="13"/>
      <c r="AE502" s="145"/>
    </row>
    <row r="503" spans="9:31" s="11" customFormat="1" x14ac:dyDescent="0.25">
      <c r="I503" s="122"/>
      <c r="J503" s="100"/>
      <c r="K503" s="100"/>
      <c r="T503" s="13"/>
      <c r="U503" s="13"/>
      <c r="V503" s="13"/>
      <c r="AE503" s="145"/>
    </row>
    <row r="504" spans="9:31" s="11" customFormat="1" x14ac:dyDescent="0.25">
      <c r="I504" s="122"/>
      <c r="J504" s="100"/>
      <c r="K504" s="100"/>
      <c r="T504" s="13"/>
      <c r="U504" s="13"/>
      <c r="V504" s="13"/>
      <c r="AE504" s="145"/>
    </row>
    <row r="505" spans="9:31" s="11" customFormat="1" x14ac:dyDescent="0.25">
      <c r="I505" s="122"/>
      <c r="J505" s="100"/>
      <c r="K505" s="100"/>
      <c r="T505" s="13"/>
      <c r="U505" s="13"/>
      <c r="V505" s="13"/>
      <c r="AE505" s="145"/>
    </row>
    <row r="506" spans="9:31" s="11" customFormat="1" x14ac:dyDescent="0.25">
      <c r="I506" s="122"/>
      <c r="J506" s="100"/>
      <c r="K506" s="100"/>
      <c r="T506" s="13"/>
      <c r="U506" s="13"/>
      <c r="V506" s="13"/>
      <c r="AE506" s="145"/>
    </row>
    <row r="507" spans="9:31" s="11" customFormat="1" x14ac:dyDescent="0.25">
      <c r="I507" s="122"/>
      <c r="J507" s="100"/>
      <c r="K507" s="100"/>
      <c r="T507" s="13"/>
      <c r="U507" s="13"/>
      <c r="V507" s="13"/>
      <c r="AE507" s="145"/>
    </row>
    <row r="508" spans="9:31" s="11" customFormat="1" x14ac:dyDescent="0.25">
      <c r="I508" s="122"/>
      <c r="J508" s="100"/>
      <c r="K508" s="100"/>
      <c r="T508" s="13"/>
      <c r="U508" s="13"/>
      <c r="V508" s="13"/>
      <c r="AE508" s="145"/>
    </row>
    <row r="509" spans="9:31" s="11" customFormat="1" x14ac:dyDescent="0.25">
      <c r="I509" s="122"/>
      <c r="J509" s="100"/>
      <c r="K509" s="100"/>
      <c r="T509" s="13"/>
      <c r="U509" s="13"/>
      <c r="V509" s="13"/>
      <c r="AE509" s="145"/>
    </row>
    <row r="510" spans="9:31" s="11" customFormat="1" x14ac:dyDescent="0.25">
      <c r="I510" s="122"/>
      <c r="J510" s="100"/>
      <c r="K510" s="100"/>
      <c r="T510" s="13"/>
      <c r="U510" s="13"/>
      <c r="V510" s="13"/>
      <c r="AE510" s="145"/>
    </row>
    <row r="511" spans="9:31" s="11" customFormat="1" x14ac:dyDescent="0.25">
      <c r="I511" s="122"/>
      <c r="J511" s="100"/>
      <c r="K511" s="100"/>
      <c r="T511" s="13"/>
      <c r="U511" s="13"/>
      <c r="V511" s="13"/>
      <c r="AE511" s="145"/>
    </row>
    <row r="512" spans="9:31" s="11" customFormat="1" x14ac:dyDescent="0.25">
      <c r="I512" s="122"/>
      <c r="J512" s="100"/>
      <c r="K512" s="100"/>
      <c r="T512" s="13"/>
      <c r="U512" s="13"/>
      <c r="V512" s="13"/>
      <c r="AE512" s="145"/>
    </row>
    <row r="513" spans="9:31" s="11" customFormat="1" x14ac:dyDescent="0.25">
      <c r="I513" s="122"/>
      <c r="J513" s="100"/>
      <c r="K513" s="100"/>
      <c r="T513" s="13"/>
      <c r="U513" s="13"/>
      <c r="V513" s="13"/>
      <c r="AE513" s="145"/>
    </row>
    <row r="514" spans="9:31" s="11" customFormat="1" x14ac:dyDescent="0.25">
      <c r="I514" s="122"/>
      <c r="J514" s="100"/>
      <c r="K514" s="100"/>
      <c r="T514" s="13"/>
      <c r="U514" s="13"/>
      <c r="V514" s="13"/>
      <c r="AE514" s="145"/>
    </row>
    <row r="515" spans="9:31" s="11" customFormat="1" x14ac:dyDescent="0.25">
      <c r="I515" s="122"/>
      <c r="J515" s="100"/>
      <c r="K515" s="100"/>
      <c r="T515" s="13"/>
      <c r="U515" s="13"/>
      <c r="V515" s="13"/>
      <c r="AE515" s="145"/>
    </row>
    <row r="516" spans="9:31" s="11" customFormat="1" x14ac:dyDescent="0.25">
      <c r="I516" s="122"/>
      <c r="J516" s="100"/>
      <c r="K516" s="100"/>
      <c r="T516" s="13"/>
      <c r="U516" s="13"/>
      <c r="V516" s="13"/>
      <c r="AE516" s="145"/>
    </row>
    <row r="517" spans="9:31" s="11" customFormat="1" x14ac:dyDescent="0.25">
      <c r="I517" s="122"/>
      <c r="J517" s="100"/>
      <c r="K517" s="100"/>
      <c r="T517" s="13"/>
      <c r="U517" s="13"/>
      <c r="V517" s="13"/>
      <c r="AE517" s="145"/>
    </row>
    <row r="518" spans="9:31" s="11" customFormat="1" x14ac:dyDescent="0.25">
      <c r="I518" s="122"/>
      <c r="J518" s="100"/>
      <c r="K518" s="100"/>
      <c r="T518" s="13"/>
      <c r="U518" s="13"/>
      <c r="V518" s="13"/>
      <c r="AE518" s="145"/>
    </row>
    <row r="519" spans="9:31" s="11" customFormat="1" x14ac:dyDescent="0.25">
      <c r="I519" s="122"/>
      <c r="J519" s="100"/>
      <c r="K519" s="100"/>
      <c r="T519" s="13"/>
      <c r="U519" s="13"/>
      <c r="V519" s="13"/>
      <c r="AE519" s="145"/>
    </row>
    <row r="520" spans="9:31" s="11" customFormat="1" x14ac:dyDescent="0.25">
      <c r="I520" s="122"/>
      <c r="J520" s="100"/>
      <c r="K520" s="100"/>
      <c r="T520" s="13"/>
      <c r="U520" s="13"/>
      <c r="V520" s="13"/>
      <c r="AE520" s="145"/>
    </row>
    <row r="521" spans="9:31" s="11" customFormat="1" x14ac:dyDescent="0.25">
      <c r="I521" s="122"/>
      <c r="J521" s="100"/>
      <c r="K521" s="100"/>
      <c r="T521" s="13"/>
      <c r="U521" s="13"/>
      <c r="V521" s="13"/>
      <c r="AE521" s="145"/>
    </row>
    <row r="522" spans="9:31" s="11" customFormat="1" x14ac:dyDescent="0.25">
      <c r="I522" s="122"/>
      <c r="J522" s="100"/>
      <c r="K522" s="100"/>
      <c r="T522" s="13"/>
      <c r="U522" s="13"/>
      <c r="V522" s="13"/>
      <c r="AE522" s="145"/>
    </row>
    <row r="523" spans="9:31" s="11" customFormat="1" x14ac:dyDescent="0.25">
      <c r="I523" s="122"/>
      <c r="J523" s="100"/>
      <c r="K523" s="100"/>
      <c r="T523" s="13"/>
      <c r="U523" s="13"/>
      <c r="V523" s="13"/>
      <c r="AE523" s="145"/>
    </row>
    <row r="524" spans="9:31" s="11" customFormat="1" x14ac:dyDescent="0.25">
      <c r="I524" s="122"/>
      <c r="J524" s="100"/>
      <c r="K524" s="100"/>
      <c r="T524" s="13"/>
      <c r="U524" s="13"/>
      <c r="V524" s="13"/>
      <c r="AE524" s="145"/>
    </row>
    <row r="525" spans="9:31" s="11" customFormat="1" x14ac:dyDescent="0.25">
      <c r="I525" s="122"/>
      <c r="J525" s="100"/>
      <c r="K525" s="100"/>
      <c r="T525" s="13"/>
      <c r="U525" s="13"/>
      <c r="V525" s="13"/>
      <c r="AE525" s="145"/>
    </row>
    <row r="526" spans="9:31" s="11" customFormat="1" x14ac:dyDescent="0.25">
      <c r="I526" s="122"/>
      <c r="J526" s="100"/>
      <c r="K526" s="100"/>
      <c r="T526" s="13"/>
      <c r="U526" s="13"/>
      <c r="V526" s="13"/>
      <c r="AE526" s="145"/>
    </row>
    <row r="527" spans="9:31" s="11" customFormat="1" x14ac:dyDescent="0.25">
      <c r="I527" s="122"/>
      <c r="J527" s="100"/>
      <c r="K527" s="100"/>
      <c r="T527" s="13"/>
      <c r="U527" s="13"/>
      <c r="V527" s="13"/>
      <c r="AE527" s="145"/>
    </row>
    <row r="528" spans="9:31" s="11" customFormat="1" x14ac:dyDescent="0.25">
      <c r="I528" s="122"/>
      <c r="J528" s="100"/>
      <c r="K528" s="100"/>
      <c r="T528" s="13"/>
      <c r="U528" s="13"/>
      <c r="V528" s="13"/>
      <c r="AE528" s="145"/>
    </row>
    <row r="529" spans="9:31" s="11" customFormat="1" x14ac:dyDescent="0.25">
      <c r="I529" s="122"/>
      <c r="J529" s="100"/>
      <c r="K529" s="100"/>
      <c r="T529" s="13"/>
      <c r="U529" s="13"/>
      <c r="V529" s="13"/>
      <c r="AE529" s="145"/>
    </row>
    <row r="530" spans="9:31" s="11" customFormat="1" x14ac:dyDescent="0.25">
      <c r="I530" s="122"/>
      <c r="J530" s="100"/>
      <c r="K530" s="100"/>
      <c r="T530" s="13"/>
      <c r="U530" s="13"/>
      <c r="V530" s="13"/>
      <c r="AE530" s="145"/>
    </row>
    <row r="531" spans="9:31" s="11" customFormat="1" x14ac:dyDescent="0.25">
      <c r="I531" s="122"/>
      <c r="J531" s="100"/>
      <c r="K531" s="100"/>
      <c r="T531" s="13"/>
      <c r="U531" s="13"/>
      <c r="V531" s="13"/>
      <c r="AE531" s="145"/>
    </row>
    <row r="532" spans="9:31" s="11" customFormat="1" x14ac:dyDescent="0.25">
      <c r="I532" s="122"/>
      <c r="J532" s="100"/>
      <c r="K532" s="100"/>
      <c r="T532" s="13"/>
      <c r="U532" s="13"/>
      <c r="V532" s="13"/>
      <c r="AE532" s="145"/>
    </row>
    <row r="533" spans="9:31" s="11" customFormat="1" x14ac:dyDescent="0.25">
      <c r="I533" s="122"/>
      <c r="J533" s="100"/>
      <c r="K533" s="100"/>
      <c r="T533" s="13"/>
      <c r="U533" s="13"/>
      <c r="V533" s="13"/>
      <c r="AE533" s="145"/>
    </row>
    <row r="534" spans="9:31" s="11" customFormat="1" x14ac:dyDescent="0.25">
      <c r="I534" s="122"/>
      <c r="J534" s="100"/>
      <c r="K534" s="100"/>
      <c r="T534" s="13"/>
      <c r="U534" s="13"/>
      <c r="V534" s="13"/>
      <c r="AE534" s="145"/>
    </row>
    <row r="535" spans="9:31" s="11" customFormat="1" x14ac:dyDescent="0.25">
      <c r="I535" s="122"/>
      <c r="J535" s="100"/>
      <c r="K535" s="100"/>
      <c r="T535" s="13"/>
      <c r="U535" s="13"/>
      <c r="V535" s="13"/>
      <c r="AE535" s="145"/>
    </row>
    <row r="536" spans="9:31" s="11" customFormat="1" x14ac:dyDescent="0.25">
      <c r="I536" s="122"/>
      <c r="J536" s="100"/>
      <c r="K536" s="100"/>
      <c r="T536" s="13"/>
      <c r="U536" s="13"/>
      <c r="V536" s="13"/>
      <c r="AE536" s="145"/>
    </row>
    <row r="537" spans="9:31" s="11" customFormat="1" x14ac:dyDescent="0.25">
      <c r="I537" s="122"/>
      <c r="J537" s="100"/>
      <c r="K537" s="100"/>
      <c r="T537" s="13"/>
      <c r="U537" s="13"/>
      <c r="V537" s="13"/>
      <c r="AE537" s="145"/>
    </row>
    <row r="538" spans="9:31" s="11" customFormat="1" x14ac:dyDescent="0.25">
      <c r="I538" s="122"/>
      <c r="J538" s="100"/>
      <c r="K538" s="100"/>
      <c r="T538" s="13"/>
      <c r="U538" s="13"/>
      <c r="V538" s="13"/>
      <c r="AE538" s="145"/>
    </row>
    <row r="539" spans="9:31" s="11" customFormat="1" x14ac:dyDescent="0.25">
      <c r="I539" s="122"/>
      <c r="J539" s="100"/>
      <c r="K539" s="100"/>
      <c r="T539" s="13"/>
      <c r="U539" s="13"/>
      <c r="V539" s="13"/>
      <c r="AE539" s="145"/>
    </row>
    <row r="540" spans="9:31" s="11" customFormat="1" x14ac:dyDescent="0.25">
      <c r="I540" s="122"/>
      <c r="J540" s="100"/>
      <c r="K540" s="100"/>
      <c r="T540" s="13"/>
      <c r="U540" s="13"/>
      <c r="V540" s="13"/>
      <c r="AE540" s="145"/>
    </row>
    <row r="541" spans="9:31" s="11" customFormat="1" x14ac:dyDescent="0.25">
      <c r="I541" s="122"/>
      <c r="J541" s="100"/>
      <c r="K541" s="100"/>
      <c r="T541" s="13"/>
      <c r="U541" s="13"/>
      <c r="V541" s="13"/>
      <c r="AE541" s="145"/>
    </row>
    <row r="542" spans="9:31" s="11" customFormat="1" x14ac:dyDescent="0.25">
      <c r="I542" s="122"/>
      <c r="J542" s="100"/>
      <c r="K542" s="100"/>
      <c r="T542" s="13"/>
      <c r="U542" s="13"/>
      <c r="V542" s="13"/>
      <c r="AE542" s="145"/>
    </row>
    <row r="543" spans="9:31" s="11" customFormat="1" x14ac:dyDescent="0.25">
      <c r="I543" s="122"/>
      <c r="J543" s="100"/>
      <c r="K543" s="100"/>
      <c r="T543" s="13"/>
      <c r="U543" s="13"/>
      <c r="V543" s="13"/>
      <c r="AE543" s="145"/>
    </row>
    <row r="544" spans="9:31" s="11" customFormat="1" x14ac:dyDescent="0.25">
      <c r="I544" s="122"/>
      <c r="J544" s="100"/>
      <c r="K544" s="100"/>
      <c r="T544" s="13"/>
      <c r="U544" s="13"/>
      <c r="V544" s="13"/>
      <c r="AE544" s="145"/>
    </row>
    <row r="545" spans="9:31" s="11" customFormat="1" x14ac:dyDescent="0.25">
      <c r="I545" s="122"/>
      <c r="J545" s="100"/>
      <c r="K545" s="100"/>
      <c r="T545" s="13"/>
      <c r="U545" s="13"/>
      <c r="V545" s="13"/>
      <c r="AE545" s="145"/>
    </row>
    <row r="546" spans="9:31" s="11" customFormat="1" x14ac:dyDescent="0.25">
      <c r="I546" s="122"/>
      <c r="J546" s="100"/>
      <c r="K546" s="100"/>
      <c r="T546" s="13"/>
      <c r="U546" s="13"/>
      <c r="V546" s="13"/>
      <c r="AE546" s="145"/>
    </row>
    <row r="547" spans="9:31" s="11" customFormat="1" x14ac:dyDescent="0.25">
      <c r="I547" s="122"/>
      <c r="J547" s="100"/>
      <c r="K547" s="100"/>
      <c r="T547" s="13"/>
      <c r="U547" s="13"/>
      <c r="V547" s="13"/>
      <c r="AE547" s="145"/>
    </row>
    <row r="548" spans="9:31" s="11" customFormat="1" x14ac:dyDescent="0.25">
      <c r="I548" s="122"/>
      <c r="J548" s="100"/>
      <c r="K548" s="100"/>
      <c r="T548" s="13"/>
      <c r="U548" s="13"/>
      <c r="V548" s="13"/>
      <c r="AE548" s="145"/>
    </row>
    <row r="549" spans="9:31" s="11" customFormat="1" x14ac:dyDescent="0.25">
      <c r="I549" s="122"/>
      <c r="J549" s="100"/>
      <c r="K549" s="100"/>
      <c r="T549" s="13"/>
      <c r="U549" s="13"/>
      <c r="V549" s="13"/>
      <c r="AE549" s="145"/>
    </row>
    <row r="550" spans="9:31" s="11" customFormat="1" x14ac:dyDescent="0.25">
      <c r="I550" s="122"/>
      <c r="J550" s="100"/>
      <c r="K550" s="100"/>
      <c r="T550" s="13"/>
      <c r="U550" s="13"/>
      <c r="V550" s="13"/>
      <c r="AE550" s="145"/>
    </row>
    <row r="551" spans="9:31" s="11" customFormat="1" x14ac:dyDescent="0.25">
      <c r="I551" s="122"/>
      <c r="J551" s="100"/>
      <c r="K551" s="100"/>
      <c r="T551" s="13"/>
      <c r="U551" s="13"/>
      <c r="V551" s="13"/>
      <c r="AE551" s="145"/>
    </row>
    <row r="552" spans="9:31" s="11" customFormat="1" x14ac:dyDescent="0.25">
      <c r="I552" s="122"/>
      <c r="J552" s="100"/>
      <c r="K552" s="100"/>
      <c r="T552" s="13"/>
      <c r="U552" s="13"/>
      <c r="V552" s="13"/>
      <c r="AE552" s="145"/>
    </row>
    <row r="553" spans="9:31" s="11" customFormat="1" x14ac:dyDescent="0.25">
      <c r="I553" s="122"/>
      <c r="J553" s="100"/>
      <c r="K553" s="100"/>
      <c r="T553" s="13"/>
      <c r="U553" s="13"/>
      <c r="V553" s="13"/>
      <c r="AE553" s="145"/>
    </row>
    <row r="554" spans="9:31" s="11" customFormat="1" x14ac:dyDescent="0.25">
      <c r="I554" s="122"/>
      <c r="J554" s="100"/>
      <c r="K554" s="100"/>
      <c r="T554" s="13"/>
      <c r="U554" s="13"/>
      <c r="V554" s="13"/>
      <c r="AE554" s="145"/>
    </row>
    <row r="555" spans="9:31" s="11" customFormat="1" x14ac:dyDescent="0.25">
      <c r="I555" s="122"/>
      <c r="J555" s="100"/>
      <c r="K555" s="100"/>
      <c r="T555" s="13"/>
      <c r="U555" s="13"/>
      <c r="V555" s="13"/>
      <c r="AE555" s="145"/>
    </row>
    <row r="556" spans="9:31" s="11" customFormat="1" x14ac:dyDescent="0.25">
      <c r="I556" s="122"/>
      <c r="J556" s="100"/>
      <c r="K556" s="100"/>
      <c r="T556" s="13"/>
      <c r="U556" s="13"/>
      <c r="V556" s="13"/>
      <c r="AE556" s="145"/>
    </row>
    <row r="557" spans="9:31" s="11" customFormat="1" x14ac:dyDescent="0.25">
      <c r="I557" s="122"/>
      <c r="J557" s="100"/>
      <c r="K557" s="100"/>
      <c r="T557" s="13"/>
      <c r="U557" s="13"/>
      <c r="V557" s="13"/>
      <c r="AE557" s="145"/>
    </row>
    <row r="558" spans="9:31" s="11" customFormat="1" x14ac:dyDescent="0.25">
      <c r="I558" s="122"/>
      <c r="J558" s="100"/>
      <c r="K558" s="100"/>
      <c r="T558" s="13"/>
      <c r="U558" s="13"/>
      <c r="V558" s="13"/>
      <c r="AE558" s="145"/>
    </row>
    <row r="559" spans="9:31" s="11" customFormat="1" x14ac:dyDescent="0.25">
      <c r="I559" s="122"/>
      <c r="J559" s="100"/>
      <c r="K559" s="100"/>
      <c r="T559" s="13"/>
      <c r="U559" s="13"/>
      <c r="V559" s="13"/>
      <c r="AE559" s="145"/>
    </row>
    <row r="560" spans="9:31" s="11" customFormat="1" x14ac:dyDescent="0.25">
      <c r="I560" s="122"/>
      <c r="J560" s="100"/>
      <c r="K560" s="100"/>
      <c r="T560" s="13"/>
      <c r="U560" s="13"/>
      <c r="V560" s="13"/>
      <c r="AE560" s="145"/>
    </row>
    <row r="561" spans="9:31" s="11" customFormat="1" x14ac:dyDescent="0.25">
      <c r="I561" s="122"/>
      <c r="J561" s="100"/>
      <c r="K561" s="100"/>
      <c r="T561" s="13"/>
      <c r="U561" s="13"/>
      <c r="V561" s="13"/>
      <c r="AE561" s="145"/>
    </row>
    <row r="562" spans="9:31" s="11" customFormat="1" x14ac:dyDescent="0.25">
      <c r="I562" s="122"/>
      <c r="J562" s="100"/>
      <c r="K562" s="100"/>
      <c r="T562" s="13"/>
      <c r="U562" s="13"/>
      <c r="V562" s="13"/>
      <c r="AE562" s="145"/>
    </row>
    <row r="563" spans="9:31" s="11" customFormat="1" x14ac:dyDescent="0.25">
      <c r="I563" s="122"/>
      <c r="J563" s="100"/>
      <c r="K563" s="100"/>
      <c r="T563" s="13"/>
      <c r="U563" s="13"/>
      <c r="V563" s="13"/>
      <c r="AE563" s="145"/>
    </row>
    <row r="564" spans="9:31" s="11" customFormat="1" x14ac:dyDescent="0.25">
      <c r="I564" s="122"/>
      <c r="J564" s="100"/>
      <c r="K564" s="100"/>
      <c r="T564" s="13"/>
      <c r="U564" s="13"/>
      <c r="V564" s="13"/>
      <c r="AE564" s="145"/>
    </row>
    <row r="565" spans="9:31" s="11" customFormat="1" x14ac:dyDescent="0.25">
      <c r="I565" s="122"/>
      <c r="J565" s="100"/>
      <c r="K565" s="100"/>
      <c r="T565" s="13"/>
      <c r="U565" s="13"/>
      <c r="V565" s="13"/>
      <c r="AE565" s="145"/>
    </row>
    <row r="566" spans="9:31" s="11" customFormat="1" x14ac:dyDescent="0.25">
      <c r="I566" s="122"/>
      <c r="J566" s="100"/>
      <c r="K566" s="100"/>
      <c r="T566" s="13"/>
      <c r="U566" s="13"/>
      <c r="V566" s="13"/>
      <c r="AE566" s="145"/>
    </row>
    <row r="567" spans="9:31" s="11" customFormat="1" x14ac:dyDescent="0.25">
      <c r="I567" s="122"/>
      <c r="J567" s="100"/>
      <c r="K567" s="100"/>
      <c r="T567" s="13"/>
      <c r="U567" s="13"/>
      <c r="V567" s="13"/>
      <c r="AE567" s="145"/>
    </row>
    <row r="568" spans="9:31" s="11" customFormat="1" x14ac:dyDescent="0.25">
      <c r="I568" s="122"/>
      <c r="J568" s="100"/>
      <c r="K568" s="100"/>
      <c r="T568" s="13"/>
      <c r="U568" s="13"/>
      <c r="V568" s="13"/>
      <c r="AE568" s="145"/>
    </row>
    <row r="569" spans="9:31" s="11" customFormat="1" x14ac:dyDescent="0.25">
      <c r="I569" s="122"/>
      <c r="J569" s="100"/>
      <c r="K569" s="100"/>
      <c r="T569" s="13"/>
      <c r="U569" s="13"/>
      <c r="V569" s="13"/>
      <c r="AE569" s="145"/>
    </row>
    <row r="570" spans="9:31" s="11" customFormat="1" x14ac:dyDescent="0.25">
      <c r="I570" s="122"/>
      <c r="J570" s="100"/>
      <c r="K570" s="100"/>
      <c r="T570" s="13"/>
      <c r="U570" s="13"/>
      <c r="V570" s="13"/>
      <c r="AE570" s="145"/>
    </row>
    <row r="571" spans="9:31" s="11" customFormat="1" x14ac:dyDescent="0.25">
      <c r="I571" s="122"/>
      <c r="J571" s="100"/>
      <c r="K571" s="100"/>
      <c r="T571" s="13"/>
      <c r="U571" s="13"/>
      <c r="V571" s="13"/>
      <c r="AE571" s="145"/>
    </row>
    <row r="572" spans="9:31" s="11" customFormat="1" x14ac:dyDescent="0.25">
      <c r="I572" s="122"/>
      <c r="J572" s="100"/>
      <c r="K572" s="100"/>
      <c r="T572" s="13"/>
      <c r="U572" s="13"/>
      <c r="V572" s="13"/>
      <c r="AE572" s="145"/>
    </row>
    <row r="573" spans="9:31" s="11" customFormat="1" x14ac:dyDescent="0.25">
      <c r="I573" s="122"/>
      <c r="J573" s="100"/>
      <c r="K573" s="100"/>
      <c r="T573" s="13"/>
      <c r="U573" s="13"/>
      <c r="V573" s="13"/>
      <c r="AE573" s="145"/>
    </row>
    <row r="574" spans="9:31" s="11" customFormat="1" x14ac:dyDescent="0.25">
      <c r="I574" s="122"/>
      <c r="J574" s="100"/>
      <c r="K574" s="100"/>
      <c r="T574" s="13"/>
      <c r="U574" s="13"/>
      <c r="V574" s="13"/>
      <c r="AE574" s="145"/>
    </row>
    <row r="575" spans="9:31" s="11" customFormat="1" x14ac:dyDescent="0.25">
      <c r="I575" s="122"/>
      <c r="J575" s="100"/>
      <c r="K575" s="100"/>
      <c r="T575" s="13"/>
      <c r="U575" s="13"/>
      <c r="V575" s="13"/>
      <c r="AE575" s="145"/>
    </row>
    <row r="576" spans="9:31" s="11" customFormat="1" x14ac:dyDescent="0.25">
      <c r="I576" s="122"/>
      <c r="J576" s="100"/>
      <c r="K576" s="100"/>
      <c r="T576" s="13"/>
      <c r="U576" s="13"/>
      <c r="V576" s="13"/>
      <c r="AE576" s="145"/>
    </row>
    <row r="577" spans="9:31" s="11" customFormat="1" x14ac:dyDescent="0.25">
      <c r="I577" s="122"/>
      <c r="J577" s="100"/>
      <c r="K577" s="100"/>
      <c r="T577" s="13"/>
      <c r="U577" s="13"/>
      <c r="V577" s="13"/>
      <c r="AE577" s="145"/>
    </row>
    <row r="578" spans="9:31" s="11" customFormat="1" x14ac:dyDescent="0.25">
      <c r="I578" s="122"/>
      <c r="J578" s="100"/>
      <c r="K578" s="100"/>
      <c r="T578" s="13"/>
      <c r="U578" s="13"/>
      <c r="V578" s="13"/>
      <c r="AE578" s="145"/>
    </row>
    <row r="579" spans="9:31" s="11" customFormat="1" x14ac:dyDescent="0.25">
      <c r="I579" s="122"/>
      <c r="J579" s="100"/>
      <c r="K579" s="100"/>
      <c r="T579" s="13"/>
      <c r="U579" s="13"/>
      <c r="V579" s="13"/>
      <c r="AE579" s="145"/>
    </row>
    <row r="580" spans="9:31" s="11" customFormat="1" x14ac:dyDescent="0.25">
      <c r="I580" s="122"/>
      <c r="J580" s="100"/>
      <c r="K580" s="100"/>
      <c r="T580" s="13"/>
      <c r="U580" s="13"/>
      <c r="V580" s="13"/>
      <c r="AE580" s="145"/>
    </row>
    <row r="581" spans="9:31" s="11" customFormat="1" x14ac:dyDescent="0.25">
      <c r="I581" s="122"/>
      <c r="J581" s="100"/>
      <c r="K581" s="100"/>
      <c r="T581" s="13"/>
      <c r="U581" s="13"/>
      <c r="V581" s="13"/>
      <c r="AE581" s="145"/>
    </row>
    <row r="582" spans="9:31" s="11" customFormat="1" x14ac:dyDescent="0.25">
      <c r="I582" s="122"/>
      <c r="J582" s="100"/>
      <c r="K582" s="100"/>
      <c r="T582" s="13"/>
      <c r="U582" s="13"/>
      <c r="V582" s="13"/>
      <c r="AE582" s="145"/>
    </row>
    <row r="583" spans="9:31" s="11" customFormat="1" x14ac:dyDescent="0.25">
      <c r="I583" s="122"/>
      <c r="J583" s="100"/>
      <c r="K583" s="100"/>
      <c r="T583" s="13"/>
      <c r="U583" s="13"/>
      <c r="V583" s="13"/>
      <c r="AE583" s="145"/>
    </row>
    <row r="584" spans="9:31" s="11" customFormat="1" x14ac:dyDescent="0.25">
      <c r="I584" s="122"/>
      <c r="J584" s="100"/>
      <c r="K584" s="100"/>
      <c r="T584" s="13"/>
      <c r="U584" s="13"/>
      <c r="V584" s="13"/>
      <c r="AE584" s="145"/>
    </row>
    <row r="585" spans="9:31" s="11" customFormat="1" x14ac:dyDescent="0.25">
      <c r="I585" s="122"/>
      <c r="J585" s="100"/>
      <c r="K585" s="100"/>
      <c r="T585" s="13"/>
      <c r="U585" s="13"/>
      <c r="V585" s="13"/>
      <c r="AE585" s="145"/>
    </row>
    <row r="586" spans="9:31" s="11" customFormat="1" x14ac:dyDescent="0.25">
      <c r="I586" s="122"/>
      <c r="J586" s="100"/>
      <c r="K586" s="100"/>
      <c r="T586" s="13"/>
      <c r="U586" s="13"/>
      <c r="V586" s="13"/>
      <c r="AE586" s="145"/>
    </row>
    <row r="587" spans="9:31" s="11" customFormat="1" x14ac:dyDescent="0.25">
      <c r="I587" s="122"/>
      <c r="J587" s="100"/>
      <c r="K587" s="100"/>
      <c r="T587" s="13"/>
      <c r="U587" s="13"/>
      <c r="V587" s="13"/>
      <c r="AE587" s="145"/>
    </row>
    <row r="588" spans="9:31" s="11" customFormat="1" x14ac:dyDescent="0.25">
      <c r="I588" s="122"/>
      <c r="J588" s="100"/>
      <c r="K588" s="100"/>
      <c r="T588" s="13"/>
      <c r="U588" s="13"/>
      <c r="V588" s="13"/>
      <c r="AE588" s="145"/>
    </row>
    <row r="589" spans="9:31" s="11" customFormat="1" x14ac:dyDescent="0.25">
      <c r="I589" s="122"/>
      <c r="J589" s="100"/>
      <c r="K589" s="100"/>
      <c r="T589" s="13"/>
      <c r="U589" s="13"/>
      <c r="V589" s="13"/>
      <c r="AE589" s="145"/>
    </row>
    <row r="590" spans="9:31" s="11" customFormat="1" x14ac:dyDescent="0.25">
      <c r="I590" s="122"/>
      <c r="J590" s="100"/>
      <c r="K590" s="100"/>
      <c r="T590" s="13"/>
      <c r="U590" s="13"/>
      <c r="V590" s="13"/>
      <c r="AE590" s="145"/>
    </row>
    <row r="591" spans="9:31" s="11" customFormat="1" x14ac:dyDescent="0.25">
      <c r="I591" s="122"/>
      <c r="J591" s="100"/>
      <c r="K591" s="100"/>
      <c r="T591" s="13"/>
      <c r="U591" s="13"/>
      <c r="V591" s="13"/>
      <c r="AE591" s="145"/>
    </row>
    <row r="592" spans="9:31" s="11" customFormat="1" x14ac:dyDescent="0.25">
      <c r="I592" s="122"/>
      <c r="J592" s="100"/>
      <c r="K592" s="100"/>
      <c r="T592" s="13"/>
      <c r="U592" s="13"/>
      <c r="V592" s="13"/>
      <c r="AE592" s="145"/>
    </row>
    <row r="593" spans="9:31" s="11" customFormat="1" x14ac:dyDescent="0.25">
      <c r="I593" s="122"/>
      <c r="J593" s="100"/>
      <c r="K593" s="100"/>
      <c r="T593" s="13"/>
      <c r="U593" s="13"/>
      <c r="V593" s="13"/>
      <c r="AE593" s="145"/>
    </row>
    <row r="594" spans="9:31" s="11" customFormat="1" x14ac:dyDescent="0.25">
      <c r="I594" s="122"/>
      <c r="J594" s="100"/>
      <c r="K594" s="100"/>
      <c r="T594" s="13"/>
      <c r="U594" s="13"/>
      <c r="V594" s="13"/>
      <c r="AE594" s="145"/>
    </row>
    <row r="595" spans="9:31" s="11" customFormat="1" x14ac:dyDescent="0.25">
      <c r="I595" s="122"/>
      <c r="J595" s="100"/>
      <c r="K595" s="100"/>
      <c r="T595" s="13"/>
      <c r="U595" s="13"/>
      <c r="V595" s="13"/>
      <c r="AE595" s="145"/>
    </row>
    <row r="596" spans="9:31" s="11" customFormat="1" x14ac:dyDescent="0.25">
      <c r="I596" s="122"/>
      <c r="J596" s="100"/>
      <c r="K596" s="100"/>
      <c r="T596" s="13"/>
      <c r="U596" s="13"/>
      <c r="V596" s="13"/>
      <c r="AE596" s="145"/>
    </row>
    <row r="597" spans="9:31" s="11" customFormat="1" x14ac:dyDescent="0.25">
      <c r="I597" s="122"/>
      <c r="J597" s="100"/>
      <c r="K597" s="100"/>
      <c r="T597" s="13"/>
      <c r="U597" s="13"/>
      <c r="V597" s="13"/>
      <c r="AE597" s="145"/>
    </row>
    <row r="598" spans="9:31" s="11" customFormat="1" x14ac:dyDescent="0.25">
      <c r="I598" s="122"/>
      <c r="J598" s="100"/>
      <c r="K598" s="100"/>
      <c r="T598" s="13"/>
      <c r="U598" s="13"/>
      <c r="V598" s="13"/>
      <c r="AE598" s="145"/>
    </row>
    <row r="599" spans="9:31" s="11" customFormat="1" x14ac:dyDescent="0.25">
      <c r="I599" s="122"/>
      <c r="J599" s="100"/>
      <c r="K599" s="100"/>
      <c r="T599" s="13"/>
      <c r="U599" s="13"/>
      <c r="V599" s="13"/>
      <c r="AE599" s="145"/>
    </row>
    <row r="600" spans="9:31" s="11" customFormat="1" x14ac:dyDescent="0.25">
      <c r="I600" s="122"/>
      <c r="J600" s="100"/>
      <c r="K600" s="100"/>
      <c r="T600" s="13"/>
      <c r="U600" s="13"/>
      <c r="V600" s="13"/>
      <c r="AE600" s="145"/>
    </row>
    <row r="601" spans="9:31" s="11" customFormat="1" x14ac:dyDescent="0.25">
      <c r="I601" s="122"/>
      <c r="J601" s="100"/>
      <c r="K601" s="100"/>
      <c r="T601" s="13"/>
      <c r="U601" s="13"/>
      <c r="V601" s="13"/>
      <c r="AE601" s="145"/>
    </row>
    <row r="602" spans="9:31" s="11" customFormat="1" x14ac:dyDescent="0.25">
      <c r="I602" s="122"/>
      <c r="J602" s="100"/>
      <c r="K602" s="100"/>
      <c r="T602" s="13"/>
      <c r="U602" s="13"/>
      <c r="V602" s="13"/>
      <c r="AE602" s="145"/>
    </row>
    <row r="603" spans="9:31" s="11" customFormat="1" x14ac:dyDescent="0.25">
      <c r="I603" s="122"/>
      <c r="J603" s="100"/>
      <c r="K603" s="100"/>
      <c r="T603" s="13"/>
      <c r="U603" s="13"/>
      <c r="V603" s="13"/>
      <c r="AE603" s="145"/>
    </row>
    <row r="604" spans="9:31" s="11" customFormat="1" x14ac:dyDescent="0.25">
      <c r="I604" s="122"/>
      <c r="J604" s="100"/>
      <c r="K604" s="100"/>
      <c r="T604" s="13"/>
      <c r="U604" s="13"/>
      <c r="V604" s="13"/>
      <c r="AE604" s="145"/>
    </row>
    <row r="605" spans="9:31" s="11" customFormat="1" x14ac:dyDescent="0.25">
      <c r="I605" s="122"/>
      <c r="J605" s="100"/>
      <c r="K605" s="100"/>
      <c r="T605" s="13"/>
      <c r="U605" s="13"/>
      <c r="V605" s="13"/>
      <c r="AE605" s="145"/>
    </row>
    <row r="606" spans="9:31" s="11" customFormat="1" x14ac:dyDescent="0.25">
      <c r="I606" s="122"/>
      <c r="J606" s="100"/>
      <c r="K606" s="100"/>
      <c r="T606" s="13"/>
      <c r="U606" s="13"/>
      <c r="V606" s="13"/>
      <c r="AE606" s="145"/>
    </row>
    <row r="607" spans="9:31" s="11" customFormat="1" x14ac:dyDescent="0.25">
      <c r="I607" s="122"/>
      <c r="J607" s="100"/>
      <c r="K607" s="100"/>
      <c r="T607" s="13"/>
      <c r="U607" s="13"/>
      <c r="V607" s="13"/>
      <c r="AE607" s="145"/>
    </row>
    <row r="608" spans="9:31" s="11" customFormat="1" x14ac:dyDescent="0.25">
      <c r="I608" s="122"/>
      <c r="J608" s="100"/>
      <c r="K608" s="100"/>
      <c r="T608" s="13"/>
      <c r="U608" s="13"/>
      <c r="V608" s="13"/>
      <c r="AE608" s="145"/>
    </row>
    <row r="609" spans="9:31" s="11" customFormat="1" x14ac:dyDescent="0.25">
      <c r="I609" s="122"/>
      <c r="J609" s="100"/>
      <c r="K609" s="100"/>
      <c r="T609" s="13"/>
      <c r="U609" s="13"/>
      <c r="V609" s="13"/>
      <c r="AE609" s="145"/>
    </row>
    <row r="610" spans="9:31" s="11" customFormat="1" x14ac:dyDescent="0.25">
      <c r="I610" s="122"/>
      <c r="J610" s="100"/>
      <c r="K610" s="100"/>
      <c r="T610" s="13"/>
      <c r="U610" s="13"/>
      <c r="V610" s="13"/>
      <c r="AE610" s="145"/>
    </row>
    <row r="611" spans="9:31" s="11" customFormat="1" x14ac:dyDescent="0.25">
      <c r="I611" s="122"/>
      <c r="J611" s="100"/>
      <c r="K611" s="100"/>
      <c r="T611" s="13"/>
      <c r="U611" s="13"/>
      <c r="V611" s="13"/>
      <c r="AE611" s="145"/>
    </row>
    <row r="612" spans="9:31" s="11" customFormat="1" x14ac:dyDescent="0.25">
      <c r="I612" s="122"/>
      <c r="J612" s="100"/>
      <c r="K612" s="100"/>
      <c r="T612" s="13"/>
      <c r="U612" s="13"/>
      <c r="V612" s="13"/>
      <c r="AE612" s="145"/>
    </row>
    <row r="613" spans="9:31" s="11" customFormat="1" x14ac:dyDescent="0.25">
      <c r="I613" s="122"/>
      <c r="J613" s="100"/>
      <c r="K613" s="100"/>
      <c r="T613" s="13"/>
      <c r="U613" s="13"/>
      <c r="V613" s="13"/>
      <c r="AE613" s="145"/>
    </row>
    <row r="614" spans="9:31" s="11" customFormat="1" x14ac:dyDescent="0.25">
      <c r="I614" s="122"/>
      <c r="J614" s="100"/>
      <c r="K614" s="100"/>
      <c r="T614" s="13"/>
      <c r="U614" s="13"/>
      <c r="V614" s="13"/>
      <c r="AE614" s="145"/>
    </row>
    <row r="615" spans="9:31" s="11" customFormat="1" x14ac:dyDescent="0.25">
      <c r="I615" s="122"/>
      <c r="J615" s="100"/>
      <c r="K615" s="100"/>
      <c r="T615" s="13"/>
      <c r="U615" s="13"/>
      <c r="V615" s="13"/>
      <c r="AE615" s="145"/>
    </row>
    <row r="616" spans="9:31" s="11" customFormat="1" x14ac:dyDescent="0.25">
      <c r="I616" s="122"/>
      <c r="J616" s="100"/>
      <c r="K616" s="100"/>
      <c r="T616" s="13"/>
      <c r="U616" s="13"/>
      <c r="V616" s="13"/>
      <c r="AE616" s="145"/>
    </row>
    <row r="617" spans="9:31" s="11" customFormat="1" x14ac:dyDescent="0.25">
      <c r="I617" s="122"/>
      <c r="J617" s="100"/>
      <c r="K617" s="100"/>
      <c r="T617" s="13"/>
      <c r="U617" s="13"/>
      <c r="V617" s="13"/>
      <c r="AE617" s="145"/>
    </row>
    <row r="618" spans="9:31" s="11" customFormat="1" x14ac:dyDescent="0.25">
      <c r="I618" s="122"/>
      <c r="J618" s="100"/>
      <c r="K618" s="100"/>
      <c r="T618" s="13"/>
      <c r="U618" s="13"/>
      <c r="V618" s="13"/>
      <c r="AE618" s="145"/>
    </row>
    <row r="619" spans="9:31" s="11" customFormat="1" x14ac:dyDescent="0.25">
      <c r="I619" s="122"/>
      <c r="J619" s="100"/>
      <c r="K619" s="100"/>
      <c r="T619" s="13"/>
      <c r="U619" s="13"/>
      <c r="V619" s="13"/>
      <c r="AE619" s="145"/>
    </row>
    <row r="620" spans="9:31" s="11" customFormat="1" x14ac:dyDescent="0.25">
      <c r="I620" s="122"/>
      <c r="J620" s="100"/>
      <c r="K620" s="100"/>
      <c r="T620" s="13"/>
      <c r="U620" s="13"/>
      <c r="V620" s="13"/>
      <c r="AE620" s="145"/>
    </row>
    <row r="621" spans="9:31" s="11" customFormat="1" x14ac:dyDescent="0.25">
      <c r="I621" s="122"/>
      <c r="J621" s="100"/>
      <c r="K621" s="100"/>
      <c r="T621" s="13"/>
      <c r="U621" s="13"/>
      <c r="V621" s="13"/>
      <c r="AE621" s="145"/>
    </row>
    <row r="622" spans="9:31" s="11" customFormat="1" x14ac:dyDescent="0.25">
      <c r="I622" s="122"/>
      <c r="J622" s="100"/>
      <c r="K622" s="100"/>
      <c r="T622" s="13"/>
      <c r="U622" s="13"/>
      <c r="V622" s="13"/>
      <c r="AE622" s="145"/>
    </row>
    <row r="623" spans="9:31" s="11" customFormat="1" x14ac:dyDescent="0.25">
      <c r="I623" s="122"/>
      <c r="J623" s="100"/>
      <c r="K623" s="100"/>
      <c r="T623" s="13"/>
      <c r="U623" s="13"/>
      <c r="V623" s="13"/>
      <c r="AE623" s="145"/>
    </row>
    <row r="624" spans="9:31" s="11" customFormat="1" x14ac:dyDescent="0.25">
      <c r="I624" s="122"/>
      <c r="J624" s="100"/>
      <c r="K624" s="100"/>
      <c r="T624" s="13"/>
      <c r="U624" s="13"/>
      <c r="V624" s="13"/>
      <c r="AE624" s="145"/>
    </row>
    <row r="625" spans="9:31" s="11" customFormat="1" x14ac:dyDescent="0.25">
      <c r="I625" s="122"/>
      <c r="J625" s="100"/>
      <c r="K625" s="100"/>
      <c r="T625" s="13"/>
      <c r="U625" s="13"/>
      <c r="V625" s="13"/>
      <c r="AE625" s="145"/>
    </row>
    <row r="626" spans="9:31" s="11" customFormat="1" x14ac:dyDescent="0.25">
      <c r="I626" s="122"/>
      <c r="J626" s="100"/>
      <c r="K626" s="100"/>
      <c r="T626" s="13"/>
      <c r="U626" s="13"/>
      <c r="V626" s="13"/>
      <c r="AE626" s="145"/>
    </row>
    <row r="627" spans="9:31" s="11" customFormat="1" x14ac:dyDescent="0.25">
      <c r="I627" s="122"/>
      <c r="J627" s="100"/>
      <c r="K627" s="100"/>
      <c r="T627" s="13"/>
      <c r="U627" s="13"/>
      <c r="V627" s="13"/>
      <c r="AE627" s="145"/>
    </row>
    <row r="628" spans="9:31" s="11" customFormat="1" x14ac:dyDescent="0.25">
      <c r="I628" s="122"/>
      <c r="J628" s="100"/>
      <c r="K628" s="100"/>
      <c r="T628" s="13"/>
      <c r="U628" s="13"/>
      <c r="V628" s="13"/>
      <c r="AE628" s="145"/>
    </row>
    <row r="629" spans="9:31" s="11" customFormat="1" x14ac:dyDescent="0.25">
      <c r="I629" s="122"/>
      <c r="J629" s="100"/>
      <c r="K629" s="100"/>
      <c r="T629" s="13"/>
      <c r="U629" s="13"/>
      <c r="V629" s="13"/>
      <c r="AE629" s="145"/>
    </row>
    <row r="630" spans="9:31" s="11" customFormat="1" x14ac:dyDescent="0.25">
      <c r="I630" s="122"/>
      <c r="J630" s="100"/>
      <c r="K630" s="100"/>
      <c r="T630" s="13"/>
      <c r="U630" s="13"/>
      <c r="V630" s="13"/>
      <c r="AE630" s="145"/>
    </row>
    <row r="631" spans="9:31" s="11" customFormat="1" x14ac:dyDescent="0.25">
      <c r="I631" s="122"/>
      <c r="J631" s="100"/>
      <c r="K631" s="100"/>
      <c r="T631" s="13"/>
      <c r="U631" s="13"/>
      <c r="V631" s="13"/>
      <c r="AE631" s="145"/>
    </row>
    <row r="632" spans="9:31" s="11" customFormat="1" x14ac:dyDescent="0.25">
      <c r="I632" s="122"/>
      <c r="J632" s="100"/>
      <c r="K632" s="100"/>
      <c r="T632" s="13"/>
      <c r="U632" s="13"/>
      <c r="V632" s="13"/>
      <c r="AE632" s="145"/>
    </row>
    <row r="633" spans="9:31" s="11" customFormat="1" x14ac:dyDescent="0.25">
      <c r="I633" s="122"/>
      <c r="J633" s="100"/>
      <c r="K633" s="100"/>
      <c r="T633" s="13"/>
      <c r="U633" s="13"/>
      <c r="V633" s="13"/>
      <c r="AE633" s="145"/>
    </row>
    <row r="634" spans="9:31" s="11" customFormat="1" x14ac:dyDescent="0.25">
      <c r="I634" s="122"/>
      <c r="J634" s="100"/>
      <c r="K634" s="100"/>
      <c r="T634" s="13"/>
      <c r="U634" s="13"/>
      <c r="V634" s="13"/>
      <c r="AE634" s="145"/>
    </row>
    <row r="635" spans="9:31" s="11" customFormat="1" x14ac:dyDescent="0.25">
      <c r="I635" s="122"/>
      <c r="J635" s="100"/>
      <c r="K635" s="100"/>
      <c r="T635" s="13"/>
      <c r="U635" s="13"/>
      <c r="V635" s="13"/>
      <c r="AE635" s="145"/>
    </row>
    <row r="636" spans="9:31" s="11" customFormat="1" x14ac:dyDescent="0.25">
      <c r="I636" s="122"/>
      <c r="J636" s="100"/>
      <c r="K636" s="100"/>
      <c r="T636" s="13"/>
      <c r="U636" s="13"/>
      <c r="V636" s="13"/>
      <c r="AE636" s="145"/>
    </row>
    <row r="637" spans="9:31" s="11" customFormat="1" x14ac:dyDescent="0.25">
      <c r="I637" s="122"/>
      <c r="J637" s="100"/>
      <c r="K637" s="100"/>
      <c r="T637" s="13"/>
      <c r="U637" s="13"/>
      <c r="V637" s="13"/>
      <c r="AE637" s="145"/>
    </row>
    <row r="638" spans="9:31" s="11" customFormat="1" x14ac:dyDescent="0.25">
      <c r="I638" s="122"/>
      <c r="J638" s="100"/>
      <c r="K638" s="100"/>
      <c r="T638" s="13"/>
      <c r="U638" s="13"/>
      <c r="V638" s="13"/>
      <c r="AE638" s="145"/>
    </row>
    <row r="639" spans="9:31" s="11" customFormat="1" x14ac:dyDescent="0.25">
      <c r="I639" s="122"/>
      <c r="J639" s="100"/>
      <c r="K639" s="100"/>
      <c r="T639" s="13"/>
      <c r="U639" s="13"/>
      <c r="V639" s="13"/>
      <c r="AE639" s="145"/>
    </row>
    <row r="640" spans="9:31" s="11" customFormat="1" x14ac:dyDescent="0.25">
      <c r="I640" s="122"/>
      <c r="J640" s="100"/>
      <c r="K640" s="100"/>
      <c r="T640" s="13"/>
      <c r="U640" s="13"/>
      <c r="V640" s="13"/>
      <c r="AE640" s="145"/>
    </row>
    <row r="641" spans="9:31" s="11" customFormat="1" x14ac:dyDescent="0.25">
      <c r="I641" s="122"/>
      <c r="J641" s="100"/>
      <c r="K641" s="100"/>
      <c r="T641" s="13"/>
      <c r="U641" s="13"/>
      <c r="V641" s="13"/>
      <c r="AE641" s="145"/>
    </row>
    <row r="642" spans="9:31" s="11" customFormat="1" x14ac:dyDescent="0.25">
      <c r="I642" s="122"/>
      <c r="J642" s="100"/>
      <c r="K642" s="100"/>
      <c r="T642" s="13"/>
      <c r="U642" s="13"/>
      <c r="V642" s="13"/>
      <c r="AE642" s="145"/>
    </row>
    <row r="643" spans="9:31" s="11" customFormat="1" x14ac:dyDescent="0.25">
      <c r="I643" s="122"/>
      <c r="J643" s="100"/>
      <c r="K643" s="100"/>
      <c r="T643" s="13"/>
      <c r="U643" s="13"/>
      <c r="V643" s="13"/>
      <c r="AE643" s="145"/>
    </row>
    <row r="644" spans="9:31" s="11" customFormat="1" x14ac:dyDescent="0.25">
      <c r="I644" s="122"/>
      <c r="J644" s="100"/>
      <c r="K644" s="100"/>
      <c r="T644" s="13"/>
      <c r="U644" s="13"/>
      <c r="V644" s="13"/>
      <c r="AE644" s="145"/>
    </row>
    <row r="645" spans="9:31" s="11" customFormat="1" x14ac:dyDescent="0.25">
      <c r="I645" s="122"/>
      <c r="J645" s="100"/>
      <c r="K645" s="100"/>
      <c r="T645" s="13"/>
      <c r="U645" s="13"/>
      <c r="V645" s="13"/>
      <c r="AE645" s="145"/>
    </row>
    <row r="646" spans="9:31" s="11" customFormat="1" x14ac:dyDescent="0.25">
      <c r="I646" s="122"/>
      <c r="J646" s="100"/>
      <c r="K646" s="100"/>
      <c r="T646" s="13"/>
      <c r="U646" s="13"/>
      <c r="V646" s="13"/>
      <c r="AE646" s="145"/>
    </row>
    <row r="647" spans="9:31" s="11" customFormat="1" x14ac:dyDescent="0.25">
      <c r="I647" s="122"/>
      <c r="J647" s="100"/>
      <c r="K647" s="100"/>
      <c r="T647" s="13"/>
      <c r="U647" s="13"/>
      <c r="V647" s="13"/>
      <c r="AE647" s="145"/>
    </row>
    <row r="648" spans="9:31" s="11" customFormat="1" x14ac:dyDescent="0.25">
      <c r="I648" s="122"/>
      <c r="J648" s="100"/>
      <c r="K648" s="100"/>
      <c r="T648" s="13"/>
      <c r="U648" s="13"/>
      <c r="V648" s="13"/>
      <c r="AE648" s="145"/>
    </row>
    <row r="649" spans="9:31" s="11" customFormat="1" x14ac:dyDescent="0.25">
      <c r="I649" s="122"/>
      <c r="J649" s="100"/>
      <c r="K649" s="100"/>
      <c r="T649" s="13"/>
      <c r="U649" s="13"/>
      <c r="V649" s="13"/>
      <c r="AE649" s="145"/>
    </row>
    <row r="650" spans="9:31" s="11" customFormat="1" x14ac:dyDescent="0.25">
      <c r="I650" s="122"/>
      <c r="J650" s="100"/>
      <c r="K650" s="100"/>
      <c r="T650" s="13"/>
      <c r="U650" s="13"/>
      <c r="V650" s="13"/>
      <c r="AE650" s="145"/>
    </row>
    <row r="651" spans="9:31" s="11" customFormat="1" x14ac:dyDescent="0.25">
      <c r="I651" s="122"/>
      <c r="J651" s="100"/>
      <c r="K651" s="100"/>
      <c r="T651" s="13"/>
      <c r="U651" s="13"/>
      <c r="V651" s="13"/>
      <c r="AE651" s="145"/>
    </row>
    <row r="652" spans="9:31" s="11" customFormat="1" x14ac:dyDescent="0.25">
      <c r="I652" s="122"/>
      <c r="J652" s="100"/>
      <c r="K652" s="100"/>
      <c r="T652" s="13"/>
      <c r="U652" s="13"/>
      <c r="V652" s="13"/>
      <c r="AE652" s="145"/>
    </row>
    <row r="653" spans="9:31" s="11" customFormat="1" x14ac:dyDescent="0.25">
      <c r="I653" s="122"/>
      <c r="J653" s="100"/>
      <c r="K653" s="100"/>
      <c r="T653" s="13"/>
      <c r="U653" s="13"/>
      <c r="V653" s="13"/>
      <c r="AE653" s="145"/>
    </row>
    <row r="654" spans="9:31" s="11" customFormat="1" x14ac:dyDescent="0.25">
      <c r="I654" s="122"/>
      <c r="J654" s="100"/>
      <c r="K654" s="100"/>
      <c r="T654" s="13"/>
      <c r="U654" s="13"/>
      <c r="V654" s="13"/>
      <c r="AE654" s="145"/>
    </row>
    <row r="655" spans="9:31" s="11" customFormat="1" x14ac:dyDescent="0.25">
      <c r="I655" s="122"/>
      <c r="J655" s="100"/>
      <c r="K655" s="100"/>
      <c r="T655" s="13"/>
      <c r="U655" s="13"/>
      <c r="V655" s="13"/>
      <c r="AE655" s="145"/>
    </row>
    <row r="656" spans="9:31" s="11" customFormat="1" x14ac:dyDescent="0.25">
      <c r="I656" s="122"/>
      <c r="J656" s="100"/>
      <c r="K656" s="100"/>
      <c r="T656" s="13"/>
      <c r="U656" s="13"/>
      <c r="V656" s="13"/>
      <c r="AE656" s="145"/>
    </row>
    <row r="657" spans="9:31" s="11" customFormat="1" x14ac:dyDescent="0.25">
      <c r="I657" s="122"/>
      <c r="J657" s="100"/>
      <c r="K657" s="100"/>
      <c r="T657" s="13"/>
      <c r="U657" s="13"/>
      <c r="V657" s="13"/>
      <c r="AE657" s="145"/>
    </row>
    <row r="658" spans="9:31" s="11" customFormat="1" x14ac:dyDescent="0.25">
      <c r="I658" s="122"/>
      <c r="J658" s="100"/>
      <c r="K658" s="100"/>
      <c r="T658" s="13"/>
      <c r="U658" s="13"/>
      <c r="V658" s="13"/>
      <c r="AE658" s="145"/>
    </row>
    <row r="659" spans="9:31" s="11" customFormat="1" x14ac:dyDescent="0.25">
      <c r="I659" s="122"/>
      <c r="J659" s="100"/>
      <c r="K659" s="100"/>
      <c r="T659" s="13"/>
      <c r="U659" s="13"/>
      <c r="V659" s="13"/>
      <c r="AE659" s="145"/>
    </row>
    <row r="660" spans="9:31" s="11" customFormat="1" x14ac:dyDescent="0.25">
      <c r="I660" s="122"/>
      <c r="J660" s="100"/>
      <c r="K660" s="100"/>
      <c r="T660" s="13"/>
      <c r="U660" s="13"/>
      <c r="V660" s="13"/>
      <c r="AE660" s="145"/>
    </row>
    <row r="661" spans="9:31" s="11" customFormat="1" x14ac:dyDescent="0.25">
      <c r="I661" s="122"/>
      <c r="J661" s="100"/>
      <c r="K661" s="100"/>
      <c r="T661" s="13"/>
      <c r="U661" s="13"/>
      <c r="V661" s="13"/>
      <c r="AE661" s="145"/>
    </row>
    <row r="662" spans="9:31" s="11" customFormat="1" x14ac:dyDescent="0.25">
      <c r="I662" s="122"/>
      <c r="J662" s="100"/>
      <c r="K662" s="100"/>
      <c r="T662" s="13"/>
      <c r="U662" s="13"/>
      <c r="V662" s="13"/>
      <c r="AE662" s="145"/>
    </row>
    <row r="663" spans="9:31" s="11" customFormat="1" x14ac:dyDescent="0.25">
      <c r="I663" s="122"/>
      <c r="J663" s="100"/>
      <c r="K663" s="100"/>
      <c r="T663" s="13"/>
      <c r="U663" s="13"/>
      <c r="V663" s="13"/>
      <c r="AE663" s="145"/>
    </row>
    <row r="664" spans="9:31" s="11" customFormat="1" x14ac:dyDescent="0.25">
      <c r="I664" s="122"/>
      <c r="J664" s="100"/>
      <c r="K664" s="100"/>
      <c r="T664" s="13"/>
      <c r="U664" s="13"/>
      <c r="V664" s="13"/>
      <c r="AE664" s="145"/>
    </row>
    <row r="665" spans="9:31" s="11" customFormat="1" x14ac:dyDescent="0.25">
      <c r="I665" s="122"/>
      <c r="J665" s="100"/>
      <c r="K665" s="100"/>
      <c r="T665" s="13"/>
      <c r="U665" s="13"/>
      <c r="V665" s="13"/>
      <c r="AE665" s="145"/>
    </row>
    <row r="666" spans="9:31" s="11" customFormat="1" x14ac:dyDescent="0.25">
      <c r="I666" s="122"/>
      <c r="J666" s="100"/>
      <c r="K666" s="100"/>
      <c r="T666" s="13"/>
      <c r="U666" s="13"/>
      <c r="V666" s="13"/>
      <c r="AE666" s="145"/>
    </row>
    <row r="667" spans="9:31" s="11" customFormat="1" x14ac:dyDescent="0.25">
      <c r="I667" s="122"/>
      <c r="J667" s="100"/>
      <c r="K667" s="100"/>
      <c r="T667" s="13"/>
      <c r="U667" s="13"/>
      <c r="V667" s="13"/>
      <c r="AE667" s="145"/>
    </row>
    <row r="668" spans="9:31" s="11" customFormat="1" x14ac:dyDescent="0.25">
      <c r="I668" s="122"/>
      <c r="J668" s="100"/>
      <c r="K668" s="100"/>
      <c r="T668" s="13"/>
      <c r="U668" s="13"/>
      <c r="V668" s="13"/>
      <c r="AE668" s="145"/>
    </row>
    <row r="669" spans="9:31" s="11" customFormat="1" x14ac:dyDescent="0.25">
      <c r="I669" s="122"/>
      <c r="J669" s="100"/>
      <c r="K669" s="100"/>
      <c r="T669" s="13"/>
      <c r="U669" s="13"/>
      <c r="V669" s="13"/>
      <c r="AE669" s="145"/>
    </row>
    <row r="670" spans="9:31" s="11" customFormat="1" x14ac:dyDescent="0.25">
      <c r="I670" s="122"/>
      <c r="J670" s="100"/>
      <c r="K670" s="100"/>
      <c r="T670" s="13"/>
      <c r="U670" s="13"/>
      <c r="V670" s="13"/>
      <c r="AE670" s="145"/>
    </row>
    <row r="671" spans="9:31" s="11" customFormat="1" x14ac:dyDescent="0.25">
      <c r="I671" s="122"/>
      <c r="J671" s="100"/>
      <c r="K671" s="100"/>
      <c r="T671" s="13"/>
      <c r="U671" s="13"/>
      <c r="V671" s="13"/>
      <c r="AE671" s="145"/>
    </row>
    <row r="672" spans="9:31" s="11" customFormat="1" x14ac:dyDescent="0.25">
      <c r="I672" s="122"/>
      <c r="J672" s="100"/>
      <c r="K672" s="100"/>
      <c r="T672" s="13"/>
      <c r="U672" s="13"/>
      <c r="V672" s="13"/>
      <c r="AE672" s="145"/>
    </row>
    <row r="673" spans="9:31" s="11" customFormat="1" x14ac:dyDescent="0.25">
      <c r="I673" s="122"/>
      <c r="J673" s="100"/>
      <c r="K673" s="100"/>
      <c r="T673" s="13"/>
      <c r="U673" s="13"/>
      <c r="V673" s="13"/>
      <c r="AE673" s="145"/>
    </row>
    <row r="674" spans="9:31" s="11" customFormat="1" x14ac:dyDescent="0.25">
      <c r="I674" s="122"/>
      <c r="J674" s="100"/>
      <c r="K674" s="100"/>
      <c r="T674" s="13"/>
      <c r="U674" s="13"/>
      <c r="V674" s="13"/>
      <c r="AE674" s="145"/>
    </row>
    <row r="675" spans="9:31" s="11" customFormat="1" x14ac:dyDescent="0.25">
      <c r="I675" s="122"/>
      <c r="J675" s="100"/>
      <c r="K675" s="100"/>
      <c r="T675" s="13"/>
      <c r="U675" s="13"/>
      <c r="V675" s="13"/>
      <c r="AE675" s="145"/>
    </row>
    <row r="676" spans="9:31" s="11" customFormat="1" x14ac:dyDescent="0.25">
      <c r="I676" s="122"/>
      <c r="J676" s="100"/>
      <c r="K676" s="100"/>
      <c r="T676" s="13"/>
      <c r="U676" s="13"/>
      <c r="V676" s="13"/>
      <c r="AE676" s="145"/>
    </row>
    <row r="677" spans="9:31" s="11" customFormat="1" x14ac:dyDescent="0.25">
      <c r="I677" s="122"/>
      <c r="J677" s="100"/>
      <c r="K677" s="100"/>
      <c r="T677" s="13"/>
      <c r="U677" s="13"/>
      <c r="V677" s="13"/>
      <c r="AE677" s="145"/>
    </row>
    <row r="678" spans="9:31" s="11" customFormat="1" x14ac:dyDescent="0.25">
      <c r="I678" s="122"/>
      <c r="J678" s="100"/>
      <c r="K678" s="100"/>
      <c r="T678" s="13"/>
      <c r="U678" s="13"/>
      <c r="V678" s="13"/>
      <c r="AE678" s="145"/>
    </row>
    <row r="679" spans="9:31" s="11" customFormat="1" x14ac:dyDescent="0.25">
      <c r="I679" s="122"/>
      <c r="J679" s="100"/>
      <c r="K679" s="100"/>
      <c r="T679" s="13"/>
      <c r="U679" s="13"/>
      <c r="V679" s="13"/>
      <c r="AE679" s="145"/>
    </row>
    <row r="680" spans="9:31" s="11" customFormat="1" x14ac:dyDescent="0.25">
      <c r="I680" s="122"/>
      <c r="J680" s="100"/>
      <c r="K680" s="100"/>
      <c r="T680" s="13"/>
      <c r="U680" s="13"/>
      <c r="V680" s="13"/>
      <c r="AE680" s="145"/>
    </row>
    <row r="681" spans="9:31" s="11" customFormat="1" x14ac:dyDescent="0.25">
      <c r="I681" s="122"/>
      <c r="J681" s="100"/>
      <c r="K681" s="100"/>
      <c r="T681" s="13"/>
      <c r="U681" s="13"/>
      <c r="V681" s="13"/>
      <c r="AE681" s="145"/>
    </row>
    <row r="682" spans="9:31" s="11" customFormat="1" x14ac:dyDescent="0.25">
      <c r="I682" s="122"/>
      <c r="J682" s="100"/>
      <c r="K682" s="100"/>
      <c r="T682" s="13"/>
      <c r="U682" s="13"/>
      <c r="V682" s="13"/>
      <c r="AE682" s="145"/>
    </row>
    <row r="683" spans="9:31" s="11" customFormat="1" x14ac:dyDescent="0.25">
      <c r="I683" s="122"/>
      <c r="J683" s="100"/>
      <c r="K683" s="100"/>
      <c r="T683" s="13"/>
      <c r="U683" s="13"/>
      <c r="V683" s="13"/>
      <c r="AE683" s="145"/>
    </row>
    <row r="684" spans="9:31" s="11" customFormat="1" x14ac:dyDescent="0.25">
      <c r="I684" s="122"/>
      <c r="J684" s="100"/>
      <c r="K684" s="100"/>
      <c r="T684" s="13"/>
      <c r="U684" s="13"/>
      <c r="V684" s="13"/>
      <c r="AE684" s="145"/>
    </row>
    <row r="685" spans="9:31" s="11" customFormat="1" x14ac:dyDescent="0.25">
      <c r="I685" s="122"/>
      <c r="J685" s="100"/>
      <c r="K685" s="100"/>
      <c r="T685" s="13"/>
      <c r="U685" s="13"/>
      <c r="V685" s="13"/>
      <c r="AE685" s="145"/>
    </row>
    <row r="686" spans="9:31" s="11" customFormat="1" x14ac:dyDescent="0.25">
      <c r="I686" s="122"/>
      <c r="J686" s="100"/>
      <c r="K686" s="100"/>
      <c r="T686" s="13"/>
      <c r="U686" s="13"/>
      <c r="V686" s="13"/>
      <c r="AE686" s="145"/>
    </row>
    <row r="687" spans="9:31" s="11" customFormat="1" x14ac:dyDescent="0.25">
      <c r="I687" s="122"/>
      <c r="J687" s="100"/>
      <c r="K687" s="100"/>
      <c r="T687" s="13"/>
      <c r="U687" s="13"/>
      <c r="V687" s="13"/>
      <c r="AE687" s="145"/>
    </row>
    <row r="688" spans="9:31" s="11" customFormat="1" x14ac:dyDescent="0.25">
      <c r="I688" s="122"/>
      <c r="J688" s="100"/>
      <c r="K688" s="100"/>
      <c r="T688" s="13"/>
      <c r="U688" s="13"/>
      <c r="V688" s="13"/>
      <c r="AE688" s="145"/>
    </row>
    <row r="689" spans="9:31" s="11" customFormat="1" x14ac:dyDescent="0.25">
      <c r="I689" s="122"/>
      <c r="J689" s="100"/>
      <c r="K689" s="100"/>
      <c r="T689" s="13"/>
      <c r="U689" s="13"/>
      <c r="V689" s="13"/>
      <c r="AE689" s="145"/>
    </row>
    <row r="690" spans="9:31" s="11" customFormat="1" x14ac:dyDescent="0.25">
      <c r="I690" s="122"/>
      <c r="J690" s="100"/>
      <c r="K690" s="100"/>
      <c r="T690" s="13"/>
      <c r="U690" s="13"/>
      <c r="V690" s="13"/>
      <c r="AE690" s="145"/>
    </row>
    <row r="691" spans="9:31" s="11" customFormat="1" x14ac:dyDescent="0.25">
      <c r="I691" s="122"/>
      <c r="J691" s="100"/>
      <c r="K691" s="100"/>
      <c r="T691" s="13"/>
      <c r="U691" s="13"/>
      <c r="V691" s="13"/>
      <c r="AE691" s="145"/>
    </row>
    <row r="692" spans="9:31" s="11" customFormat="1" x14ac:dyDescent="0.25">
      <c r="I692" s="122"/>
      <c r="J692" s="100"/>
      <c r="K692" s="100"/>
      <c r="T692" s="13"/>
      <c r="U692" s="13"/>
      <c r="V692" s="13"/>
      <c r="AE692" s="145"/>
    </row>
    <row r="693" spans="9:31" s="11" customFormat="1" x14ac:dyDescent="0.25">
      <c r="I693" s="122"/>
      <c r="J693" s="100"/>
      <c r="K693" s="100"/>
      <c r="T693" s="13"/>
      <c r="U693" s="13"/>
      <c r="V693" s="13"/>
      <c r="AE693" s="145"/>
    </row>
    <row r="694" spans="9:31" s="11" customFormat="1" x14ac:dyDescent="0.25">
      <c r="I694" s="122"/>
      <c r="J694" s="100"/>
      <c r="K694" s="100"/>
      <c r="T694" s="13"/>
      <c r="U694" s="13"/>
      <c r="V694" s="13"/>
      <c r="AE694" s="145"/>
    </row>
    <row r="695" spans="9:31" s="11" customFormat="1" x14ac:dyDescent="0.25">
      <c r="I695" s="122"/>
      <c r="J695" s="100"/>
      <c r="K695" s="100"/>
      <c r="T695" s="13"/>
      <c r="U695" s="13"/>
      <c r="V695" s="13"/>
      <c r="AE695" s="145"/>
    </row>
    <row r="696" spans="9:31" s="11" customFormat="1" x14ac:dyDescent="0.25">
      <c r="I696" s="122"/>
      <c r="J696" s="100"/>
      <c r="K696" s="100"/>
      <c r="T696" s="13"/>
      <c r="U696" s="13"/>
      <c r="V696" s="13"/>
      <c r="AE696" s="145"/>
    </row>
    <row r="697" spans="9:31" s="11" customFormat="1" x14ac:dyDescent="0.25">
      <c r="I697" s="122"/>
      <c r="J697" s="100"/>
      <c r="K697" s="100"/>
      <c r="T697" s="13"/>
      <c r="U697" s="13"/>
      <c r="V697" s="13"/>
      <c r="AE697" s="145"/>
    </row>
    <row r="698" spans="9:31" s="11" customFormat="1" x14ac:dyDescent="0.25">
      <c r="I698" s="122"/>
      <c r="J698" s="100"/>
      <c r="K698" s="100"/>
      <c r="T698" s="13"/>
      <c r="U698" s="13"/>
      <c r="V698" s="13"/>
      <c r="AE698" s="145"/>
    </row>
    <row r="699" spans="9:31" s="11" customFormat="1" x14ac:dyDescent="0.25">
      <c r="I699" s="122"/>
      <c r="J699" s="100"/>
      <c r="K699" s="100"/>
      <c r="T699" s="13"/>
      <c r="U699" s="13"/>
      <c r="V699" s="13"/>
      <c r="AE699" s="145"/>
    </row>
    <row r="700" spans="9:31" s="11" customFormat="1" x14ac:dyDescent="0.25">
      <c r="I700" s="122"/>
      <c r="J700" s="100"/>
      <c r="K700" s="100"/>
      <c r="T700" s="13"/>
      <c r="U700" s="13"/>
      <c r="V700" s="13"/>
      <c r="AE700" s="145"/>
    </row>
    <row r="701" spans="9:31" s="11" customFormat="1" x14ac:dyDescent="0.25">
      <c r="I701" s="122"/>
      <c r="J701" s="100"/>
      <c r="K701" s="100"/>
      <c r="T701" s="13"/>
      <c r="U701" s="13"/>
      <c r="V701" s="13"/>
      <c r="AE701" s="145"/>
    </row>
    <row r="702" spans="9:31" s="11" customFormat="1" x14ac:dyDescent="0.25">
      <c r="I702" s="122"/>
      <c r="J702" s="100"/>
      <c r="K702" s="100"/>
      <c r="T702" s="13"/>
      <c r="U702" s="13"/>
      <c r="V702" s="13"/>
      <c r="AE702" s="145"/>
    </row>
    <row r="703" spans="9:31" s="11" customFormat="1" x14ac:dyDescent="0.25">
      <c r="I703" s="122"/>
      <c r="J703" s="100"/>
      <c r="K703" s="100"/>
      <c r="T703" s="13"/>
      <c r="U703" s="13"/>
      <c r="V703" s="13"/>
      <c r="AE703" s="145"/>
    </row>
    <row r="704" spans="9:31" s="11" customFormat="1" x14ac:dyDescent="0.25">
      <c r="I704" s="122"/>
      <c r="J704" s="100"/>
      <c r="K704" s="100"/>
      <c r="T704" s="13"/>
      <c r="U704" s="13"/>
      <c r="V704" s="13"/>
      <c r="AE704" s="145"/>
    </row>
    <row r="705" spans="9:31" s="11" customFormat="1" x14ac:dyDescent="0.25">
      <c r="I705" s="122"/>
      <c r="J705" s="100"/>
      <c r="K705" s="100"/>
      <c r="T705" s="13"/>
      <c r="U705" s="13"/>
      <c r="V705" s="13"/>
      <c r="AE705" s="145"/>
    </row>
    <row r="706" spans="9:31" s="11" customFormat="1" x14ac:dyDescent="0.25">
      <c r="I706" s="122"/>
      <c r="J706" s="100"/>
      <c r="K706" s="100"/>
      <c r="T706" s="13"/>
      <c r="U706" s="13"/>
      <c r="V706" s="13"/>
      <c r="AE706" s="145"/>
    </row>
    <row r="707" spans="9:31" s="11" customFormat="1" x14ac:dyDescent="0.25">
      <c r="I707" s="122"/>
      <c r="J707" s="100"/>
      <c r="K707" s="100"/>
      <c r="T707" s="13"/>
      <c r="U707" s="13"/>
      <c r="V707" s="13"/>
      <c r="AE707" s="145"/>
    </row>
    <row r="708" spans="9:31" s="11" customFormat="1" x14ac:dyDescent="0.25">
      <c r="I708" s="122"/>
      <c r="J708" s="100"/>
      <c r="K708" s="100"/>
      <c r="T708" s="13"/>
      <c r="U708" s="13"/>
      <c r="V708" s="13"/>
      <c r="AE708" s="145"/>
    </row>
    <row r="709" spans="9:31" s="11" customFormat="1" x14ac:dyDescent="0.25">
      <c r="I709" s="122"/>
      <c r="J709" s="100"/>
      <c r="K709" s="100"/>
      <c r="T709" s="13"/>
      <c r="U709" s="13"/>
      <c r="V709" s="13"/>
      <c r="AE709" s="145"/>
    </row>
    <row r="710" spans="9:31" s="11" customFormat="1" x14ac:dyDescent="0.25">
      <c r="I710" s="122"/>
      <c r="J710" s="100"/>
      <c r="K710" s="100"/>
      <c r="T710" s="13"/>
      <c r="U710" s="13"/>
      <c r="V710" s="13"/>
      <c r="AE710" s="145"/>
    </row>
    <row r="711" spans="9:31" s="11" customFormat="1" x14ac:dyDescent="0.25">
      <c r="I711" s="122"/>
      <c r="J711" s="100"/>
      <c r="K711" s="100"/>
      <c r="T711" s="13"/>
      <c r="U711" s="13"/>
      <c r="V711" s="13"/>
      <c r="AE711" s="145"/>
    </row>
    <row r="712" spans="9:31" s="11" customFormat="1" x14ac:dyDescent="0.25">
      <c r="I712" s="122"/>
      <c r="J712" s="100"/>
      <c r="K712" s="100"/>
      <c r="T712" s="13"/>
      <c r="U712" s="13"/>
      <c r="V712" s="13"/>
      <c r="AE712" s="145"/>
    </row>
    <row r="713" spans="9:31" s="11" customFormat="1" x14ac:dyDescent="0.25">
      <c r="I713" s="122"/>
      <c r="J713" s="100"/>
      <c r="K713" s="100"/>
      <c r="T713" s="13"/>
      <c r="U713" s="13"/>
      <c r="V713" s="13"/>
      <c r="AE713" s="145"/>
    </row>
    <row r="714" spans="9:31" s="11" customFormat="1" x14ac:dyDescent="0.25">
      <c r="I714" s="122"/>
      <c r="J714" s="100"/>
      <c r="K714" s="100"/>
      <c r="T714" s="13"/>
      <c r="U714" s="13"/>
      <c r="V714" s="13"/>
      <c r="AE714" s="145"/>
    </row>
    <row r="715" spans="9:31" s="11" customFormat="1" x14ac:dyDescent="0.25">
      <c r="I715" s="122"/>
      <c r="J715" s="100"/>
      <c r="K715" s="100"/>
      <c r="T715" s="13"/>
      <c r="U715" s="13"/>
      <c r="V715" s="13"/>
      <c r="AE715" s="145"/>
    </row>
    <row r="716" spans="9:31" s="11" customFormat="1" x14ac:dyDescent="0.25">
      <c r="I716" s="122"/>
      <c r="J716" s="100"/>
      <c r="K716" s="100"/>
      <c r="T716" s="13"/>
      <c r="U716" s="13"/>
      <c r="V716" s="13"/>
      <c r="AE716" s="145"/>
    </row>
    <row r="717" spans="9:31" s="11" customFormat="1" x14ac:dyDescent="0.25">
      <c r="I717" s="122"/>
      <c r="J717" s="100"/>
      <c r="K717" s="100"/>
      <c r="T717" s="13"/>
      <c r="U717" s="13"/>
      <c r="V717" s="13"/>
      <c r="AE717" s="145"/>
    </row>
    <row r="718" spans="9:31" s="11" customFormat="1" x14ac:dyDescent="0.25">
      <c r="I718" s="122"/>
      <c r="J718" s="100"/>
      <c r="K718" s="100"/>
      <c r="T718" s="13"/>
      <c r="U718" s="13"/>
      <c r="V718" s="13"/>
      <c r="AE718" s="145"/>
    </row>
  </sheetData>
  <mergeCells count="46">
    <mergeCell ref="C79:D79"/>
    <mergeCell ref="C96:D96"/>
    <mergeCell ref="W4:X4"/>
    <mergeCell ref="Y4:Z4"/>
    <mergeCell ref="AA4:AB4"/>
    <mergeCell ref="W6:X6"/>
    <mergeCell ref="Y6:Z6"/>
    <mergeCell ref="AA6:AB6"/>
    <mergeCell ref="B17:E17"/>
    <mergeCell ref="B13:B14"/>
    <mergeCell ref="O6:P7"/>
    <mergeCell ref="Y5:Z5"/>
    <mergeCell ref="AA5:AB5"/>
    <mergeCell ref="AB13:AD13"/>
    <mergeCell ref="O5:P5"/>
    <mergeCell ref="C43:D43"/>
    <mergeCell ref="E8:F8"/>
    <mergeCell ref="J4:K4"/>
    <mergeCell ref="J7:K7"/>
    <mergeCell ref="I13:I14"/>
    <mergeCell ref="E7:F7"/>
    <mergeCell ref="J5:K5"/>
    <mergeCell ref="J13:K13"/>
    <mergeCell ref="H6:I6"/>
    <mergeCell ref="C13:E13"/>
    <mergeCell ref="F13:F14"/>
    <mergeCell ref="G13:G14"/>
    <mergeCell ref="H13:H14"/>
    <mergeCell ref="J8:K8"/>
    <mergeCell ref="J10:K10"/>
    <mergeCell ref="C20:D20"/>
    <mergeCell ref="T2:V2"/>
    <mergeCell ref="W2:AB2"/>
    <mergeCell ref="L13:L14"/>
    <mergeCell ref="M13:M14"/>
    <mergeCell ref="N13:N14"/>
    <mergeCell ref="O13:R13"/>
    <mergeCell ref="S13:U13"/>
    <mergeCell ref="V13:X13"/>
    <mergeCell ref="Y13:AA13"/>
    <mergeCell ref="O4:P4"/>
    <mergeCell ref="W3:X3"/>
    <mergeCell ref="Y3:Z3"/>
    <mergeCell ref="AA3:AB3"/>
    <mergeCell ref="W5:X5"/>
    <mergeCell ref="J3:K3"/>
  </mergeCells>
  <pageMargins left="0.19685039370078741" right="0.19685039370078741" top="0.77" bottom="0.74803149606299213" header="0.31496062992125984" footer="0.31496062992125984"/>
  <pageSetup paperSize="9" scale="5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B2:Y39"/>
  <sheetViews>
    <sheetView zoomScale="90" zoomScaleNormal="90" workbookViewId="0">
      <pane ySplit="9" topLeftCell="A10" activePane="bottomLeft" state="frozen"/>
      <selection pane="bottomLeft" activeCell="C11" sqref="C11"/>
    </sheetView>
  </sheetViews>
  <sheetFormatPr defaultRowHeight="15" outlineLevelRow="1" outlineLevelCol="1" x14ac:dyDescent="0.25"/>
  <cols>
    <col min="1" max="1" width="2.42578125" customWidth="1"/>
    <col min="2" max="2" width="4.28515625" customWidth="1"/>
    <col min="3" max="3" width="10" customWidth="1"/>
    <col min="4" max="4" width="5.28515625" style="12" customWidth="1"/>
    <col min="5" max="5" width="8.28515625" customWidth="1"/>
    <col min="6" max="6" width="10.7109375" customWidth="1"/>
    <col min="7" max="7" width="3" style="87" customWidth="1"/>
    <col min="8" max="8" width="4.85546875" style="12" customWidth="1"/>
    <col min="9" max="9" width="6.7109375" customWidth="1"/>
    <col min="10" max="10" width="10.85546875" style="12" customWidth="1"/>
    <col min="11" max="11" width="5.140625" customWidth="1"/>
    <col min="12" max="12" width="5.140625" style="12" customWidth="1"/>
    <col min="13" max="13" width="6.42578125" customWidth="1"/>
    <col min="15" max="15" width="7" customWidth="1"/>
    <col min="16" max="16" width="9.140625" style="241"/>
    <col min="17" max="17" width="9.140625" style="249"/>
    <col min="18" max="20" width="9.140625" style="241" customWidth="1" outlineLevel="1"/>
    <col min="21" max="21" width="8.28515625" style="249" customWidth="1" outlineLevel="1"/>
    <col min="22" max="23" width="9.140625" style="249" customWidth="1" outlineLevel="1"/>
    <col min="24" max="24" width="8.42578125" style="241" customWidth="1"/>
    <col min="25" max="25" width="22.28515625" customWidth="1"/>
  </cols>
  <sheetData>
    <row r="2" spans="2:25" x14ac:dyDescent="0.25">
      <c r="B2" s="44" t="s">
        <v>113</v>
      </c>
      <c r="C2" s="70"/>
      <c r="D2" s="70"/>
      <c r="E2" s="70"/>
      <c r="F2" s="70"/>
      <c r="G2" s="72"/>
      <c r="H2" s="70"/>
      <c r="I2" s="70"/>
      <c r="J2" s="70"/>
      <c r="K2" s="70"/>
      <c r="L2" s="70"/>
      <c r="M2" s="70"/>
      <c r="N2" s="70"/>
      <c r="O2" s="70"/>
      <c r="P2" s="234"/>
      <c r="Q2" s="242"/>
      <c r="R2" s="234"/>
      <c r="S2" s="234"/>
      <c r="T2" s="234"/>
      <c r="U2" s="242"/>
      <c r="V2" s="242"/>
      <c r="W2" s="242"/>
      <c r="X2" s="234"/>
      <c r="Y2" s="70"/>
    </row>
    <row r="3" spans="2:25" s="12" customFormat="1" x14ac:dyDescent="0.25">
      <c r="B3" s="71" t="s">
        <v>97</v>
      </c>
      <c r="C3" s="70"/>
      <c r="D3" s="44" t="str">
        <f>Відвантаж!E2</f>
        <v xml:space="preserve"> WOOD  SUPPLIERS  LLP </v>
      </c>
      <c r="E3" s="70"/>
      <c r="F3" s="70"/>
      <c r="G3" s="72"/>
      <c r="H3" s="70"/>
      <c r="I3" s="70"/>
      <c r="J3" s="70"/>
      <c r="K3" s="70"/>
      <c r="L3" s="70"/>
      <c r="M3" s="70"/>
      <c r="N3" s="70"/>
      <c r="O3" s="70"/>
      <c r="P3" s="234"/>
      <c r="Q3" s="242"/>
      <c r="R3" s="234"/>
      <c r="S3" s="234"/>
      <c r="T3" s="234"/>
      <c r="U3" s="242"/>
      <c r="V3" s="242"/>
      <c r="W3" s="242"/>
      <c r="X3" s="234"/>
      <c r="Y3" s="70"/>
    </row>
    <row r="4" spans="2:25" x14ac:dyDescent="0.25">
      <c r="B4" s="71" t="s">
        <v>98</v>
      </c>
      <c r="C4" s="70"/>
      <c r="D4" s="73" t="str">
        <f>Відвантаж!E3</f>
        <v>2-2019</v>
      </c>
      <c r="E4" s="70"/>
      <c r="F4" s="70"/>
      <c r="G4" s="72"/>
      <c r="H4" s="70"/>
      <c r="I4" s="70"/>
      <c r="J4" s="70"/>
      <c r="K4" s="70"/>
      <c r="L4" s="70"/>
      <c r="M4" s="70"/>
      <c r="N4" s="70"/>
      <c r="O4" s="70"/>
      <c r="P4" s="234"/>
      <c r="Q4" s="242"/>
      <c r="R4" s="234"/>
      <c r="S4" s="234"/>
      <c r="T4" s="234"/>
      <c r="U4" s="242"/>
      <c r="V4" s="242"/>
      <c r="W4" s="242"/>
      <c r="X4" s="234"/>
      <c r="Y4" s="70"/>
    </row>
    <row r="5" spans="2:25" ht="15" customHeight="1" x14ac:dyDescent="0.25">
      <c r="B5" s="349" t="s">
        <v>28</v>
      </c>
      <c r="C5" s="352" t="s">
        <v>29</v>
      </c>
      <c r="D5" s="357" t="s">
        <v>24</v>
      </c>
      <c r="E5" s="358"/>
      <c r="F5" s="352" t="s">
        <v>30</v>
      </c>
      <c r="G5" s="352" t="s">
        <v>32</v>
      </c>
      <c r="H5" s="352"/>
      <c r="I5" s="352"/>
      <c r="J5" s="352"/>
      <c r="K5" s="351" t="s">
        <v>31</v>
      </c>
      <c r="L5" s="351"/>
      <c r="M5" s="351"/>
      <c r="N5" s="351"/>
      <c r="O5" s="351"/>
      <c r="P5" s="355" t="s">
        <v>25</v>
      </c>
      <c r="Q5" s="356" t="s">
        <v>26</v>
      </c>
      <c r="R5" s="355" t="s">
        <v>111</v>
      </c>
      <c r="S5" s="355"/>
      <c r="T5" s="355"/>
      <c r="U5" s="356" t="s">
        <v>112</v>
      </c>
      <c r="V5" s="356"/>
      <c r="W5" s="356"/>
      <c r="X5" s="384" t="s">
        <v>27</v>
      </c>
      <c r="Y5" s="348" t="s">
        <v>99</v>
      </c>
    </row>
    <row r="6" spans="2:25" x14ac:dyDescent="0.25">
      <c r="B6" s="350"/>
      <c r="C6" s="353"/>
      <c r="D6" s="115" t="s">
        <v>105</v>
      </c>
      <c r="E6" s="115" t="s">
        <v>34</v>
      </c>
      <c r="F6" s="354"/>
      <c r="G6" s="352" t="s">
        <v>105</v>
      </c>
      <c r="H6" s="352"/>
      <c r="I6" s="95" t="s">
        <v>56</v>
      </c>
      <c r="J6" s="95" t="s">
        <v>47</v>
      </c>
      <c r="K6" s="94" t="s">
        <v>102</v>
      </c>
      <c r="L6" s="94" t="s">
        <v>108</v>
      </c>
      <c r="M6" s="68" t="s">
        <v>109</v>
      </c>
      <c r="N6" s="68" t="s">
        <v>15</v>
      </c>
      <c r="O6" s="68" t="s">
        <v>16</v>
      </c>
      <c r="P6" s="355"/>
      <c r="Q6" s="356"/>
      <c r="R6" s="235" t="s">
        <v>110</v>
      </c>
      <c r="S6" s="235" t="s">
        <v>4</v>
      </c>
      <c r="T6" s="235" t="s">
        <v>5</v>
      </c>
      <c r="U6" s="243" t="s">
        <v>110</v>
      </c>
      <c r="V6" s="243" t="s">
        <v>4</v>
      </c>
      <c r="W6" s="243" t="s">
        <v>5</v>
      </c>
      <c r="X6" s="384"/>
      <c r="Y6" s="348"/>
    </row>
    <row r="7" spans="2:25" s="12" customFormat="1" outlineLevel="1" x14ac:dyDescent="0.25">
      <c r="B7" s="93"/>
      <c r="C7" s="96">
        <v>2015</v>
      </c>
      <c r="D7" s="117"/>
      <c r="E7" s="117"/>
      <c r="F7" s="96"/>
      <c r="G7" s="96"/>
      <c r="H7" s="96"/>
      <c r="I7" s="96"/>
      <c r="J7" s="96"/>
      <c r="K7" s="98"/>
      <c r="L7" s="98"/>
      <c r="M7" s="92"/>
      <c r="N7" s="92"/>
      <c r="O7" s="92"/>
      <c r="P7" s="236">
        <f>SUM(P10:P30)</f>
        <v>123.291</v>
      </c>
      <c r="Q7" s="244">
        <f t="shared" ref="Q7:X7" si="0">SUM(Q10:Q30)</f>
        <v>5932.3099999999995</v>
      </c>
      <c r="R7" s="236">
        <f t="shared" si="0"/>
        <v>106.70399999999999</v>
      </c>
      <c r="S7" s="236">
        <f t="shared" si="0"/>
        <v>12.057</v>
      </c>
      <c r="T7" s="236">
        <f t="shared" si="0"/>
        <v>4.53</v>
      </c>
      <c r="U7" s="244">
        <f t="shared" si="0"/>
        <v>4908.38</v>
      </c>
      <c r="V7" s="244">
        <f t="shared" si="0"/>
        <v>711.36</v>
      </c>
      <c r="W7" s="244">
        <f t="shared" si="0"/>
        <v>312.57</v>
      </c>
      <c r="X7" s="236">
        <f t="shared" si="0"/>
        <v>123.291</v>
      </c>
      <c r="Y7" s="99"/>
    </row>
    <row r="8" spans="2:25" s="12" customFormat="1" outlineLevel="1" x14ac:dyDescent="0.25">
      <c r="B8" s="93"/>
      <c r="C8" s="96"/>
      <c r="D8" s="116"/>
      <c r="E8" s="96"/>
      <c r="F8" s="96"/>
      <c r="G8" s="96"/>
      <c r="H8" s="96"/>
      <c r="I8" s="96"/>
      <c r="J8" s="96"/>
      <c r="K8" s="98"/>
      <c r="L8" s="98"/>
      <c r="M8" s="92"/>
      <c r="N8" s="92"/>
      <c r="O8" s="92"/>
      <c r="P8" s="237"/>
      <c r="Q8" s="245"/>
      <c r="R8" s="237"/>
      <c r="S8" s="237"/>
      <c r="T8" s="237"/>
      <c r="U8" s="245"/>
      <c r="V8" s="245"/>
      <c r="W8" s="245"/>
      <c r="X8" s="385"/>
      <c r="Y8" s="97"/>
    </row>
    <row r="9" spans="2:25" s="67" customFormat="1" ht="22.5" customHeight="1" x14ac:dyDescent="0.25">
      <c r="B9" s="69"/>
      <c r="C9" s="69"/>
      <c r="D9" s="69"/>
      <c r="E9" s="69"/>
      <c r="F9" s="69"/>
      <c r="G9" s="85"/>
      <c r="H9" s="69"/>
      <c r="I9" s="69"/>
      <c r="J9" s="69"/>
      <c r="K9" s="69"/>
      <c r="L9" s="69"/>
      <c r="M9" s="69"/>
      <c r="N9" s="69"/>
      <c r="O9" s="69"/>
      <c r="P9" s="383">
        <f>SUM(P7:P8)</f>
        <v>123.291</v>
      </c>
      <c r="Q9" s="386">
        <f>SUM(Q7:Q8)</f>
        <v>5932.3099999999995</v>
      </c>
      <c r="R9" s="238">
        <f t="shared" ref="R9:X9" si="1">SUM(R7:R8)</f>
        <v>106.70399999999999</v>
      </c>
      <c r="S9" s="238">
        <f t="shared" si="1"/>
        <v>12.057</v>
      </c>
      <c r="T9" s="238">
        <f t="shared" si="1"/>
        <v>4.53</v>
      </c>
      <c r="U9" s="246">
        <f t="shared" si="1"/>
        <v>4908.38</v>
      </c>
      <c r="V9" s="246">
        <f t="shared" si="1"/>
        <v>711.36</v>
      </c>
      <c r="W9" s="246">
        <f t="shared" si="1"/>
        <v>312.57</v>
      </c>
      <c r="X9" s="238">
        <f t="shared" si="1"/>
        <v>123.291</v>
      </c>
      <c r="Y9" s="69"/>
    </row>
    <row r="10" spans="2:25" x14ac:dyDescent="0.25">
      <c r="B10" s="74">
        <v>1</v>
      </c>
      <c r="C10" s="75">
        <v>43610</v>
      </c>
      <c r="D10" s="75" t="s">
        <v>117</v>
      </c>
      <c r="E10" s="74">
        <v>981804</v>
      </c>
      <c r="F10" s="74"/>
      <c r="G10" s="86" t="s">
        <v>106</v>
      </c>
      <c r="H10" s="74" t="s">
        <v>107</v>
      </c>
      <c r="I10" s="74">
        <v>461314</v>
      </c>
      <c r="J10" s="75">
        <v>41999</v>
      </c>
      <c r="K10" s="74">
        <v>3</v>
      </c>
      <c r="L10" s="74" t="s">
        <v>14</v>
      </c>
      <c r="M10" s="74" t="s">
        <v>62</v>
      </c>
      <c r="N10" s="74" t="s">
        <v>63</v>
      </c>
      <c r="O10" s="74">
        <v>3.8</v>
      </c>
      <c r="P10" s="239">
        <f t="shared" ref="P10:P11" si="2">SUM(R10:T10)</f>
        <v>123.291</v>
      </c>
      <c r="Q10" s="247">
        <f t="shared" ref="Q10:Q11" si="3">SUM(U10:W10)</f>
        <v>5932.3099999999995</v>
      </c>
      <c r="R10" s="239">
        <v>106.70399999999999</v>
      </c>
      <c r="S10" s="239">
        <v>12.057</v>
      </c>
      <c r="T10" s="239">
        <v>4.53</v>
      </c>
      <c r="U10" s="247">
        <v>4908.38</v>
      </c>
      <c r="V10" s="247">
        <v>711.36</v>
      </c>
      <c r="W10" s="247">
        <v>312.57</v>
      </c>
      <c r="X10" s="239">
        <f t="shared" ref="X10:X28" si="4">P10</f>
        <v>123.291</v>
      </c>
      <c r="Y10" s="74"/>
    </row>
    <row r="11" spans="2:25" x14ac:dyDescent="0.25">
      <c r="B11" s="74">
        <v>2</v>
      </c>
      <c r="C11" s="75"/>
      <c r="D11" s="75"/>
      <c r="E11" s="74"/>
      <c r="F11" s="74"/>
      <c r="G11" s="86"/>
      <c r="H11" s="74"/>
      <c r="I11" s="74"/>
      <c r="J11" s="75"/>
      <c r="K11" s="74"/>
      <c r="L11" s="74"/>
      <c r="M11" s="74"/>
      <c r="N11" s="74"/>
      <c r="O11" s="74"/>
      <c r="P11" s="239">
        <f t="shared" si="2"/>
        <v>0</v>
      </c>
      <c r="Q11" s="247">
        <f t="shared" si="3"/>
        <v>0</v>
      </c>
      <c r="R11" s="239"/>
      <c r="S11" s="239"/>
      <c r="T11" s="239"/>
      <c r="U11" s="247"/>
      <c r="V11" s="247"/>
      <c r="W11" s="247"/>
      <c r="X11" s="239">
        <f t="shared" si="4"/>
        <v>0</v>
      </c>
      <c r="Y11" s="74"/>
    </row>
    <row r="12" spans="2:25" x14ac:dyDescent="0.25">
      <c r="B12" s="74">
        <v>3</v>
      </c>
      <c r="C12" s="75"/>
      <c r="D12" s="75"/>
      <c r="E12" s="74"/>
      <c r="F12" s="74"/>
      <c r="G12" s="86"/>
      <c r="H12" s="74"/>
      <c r="I12" s="74"/>
      <c r="J12" s="75"/>
      <c r="K12" s="74"/>
      <c r="L12" s="74"/>
      <c r="M12" s="74"/>
      <c r="N12" s="74"/>
      <c r="O12" s="74"/>
      <c r="P12" s="239">
        <f t="shared" ref="P12:P25" si="5">SUM(R12:T12)</f>
        <v>0</v>
      </c>
      <c r="Q12" s="247">
        <f t="shared" ref="Q12:Q25" si="6">SUM(U12:W12)</f>
        <v>0</v>
      </c>
      <c r="R12" s="239"/>
      <c r="S12" s="239"/>
      <c r="T12" s="239"/>
      <c r="U12" s="247"/>
      <c r="V12" s="247"/>
      <c r="W12" s="247"/>
      <c r="X12" s="239">
        <f t="shared" si="4"/>
        <v>0</v>
      </c>
      <c r="Y12" s="74"/>
    </row>
    <row r="13" spans="2:25" s="148" customFormat="1" ht="12" x14ac:dyDescent="0.2">
      <c r="B13" s="74">
        <v>4</v>
      </c>
      <c r="C13" s="75"/>
      <c r="D13" s="75"/>
      <c r="E13" s="31"/>
      <c r="F13" s="74"/>
      <c r="G13" s="86"/>
      <c r="H13" s="74"/>
      <c r="I13" s="74"/>
      <c r="J13" s="75"/>
      <c r="K13" s="74"/>
      <c r="L13" s="74"/>
      <c r="M13" s="74"/>
      <c r="N13" s="74"/>
      <c r="O13" s="74"/>
      <c r="P13" s="239">
        <f t="shared" si="5"/>
        <v>0</v>
      </c>
      <c r="Q13" s="247">
        <f t="shared" si="6"/>
        <v>0</v>
      </c>
      <c r="R13" s="239"/>
      <c r="S13" s="239"/>
      <c r="T13" s="239"/>
      <c r="U13" s="247"/>
      <c r="V13" s="247"/>
      <c r="W13" s="247"/>
      <c r="X13" s="239">
        <f t="shared" si="4"/>
        <v>0</v>
      </c>
      <c r="Y13" s="74"/>
    </row>
    <row r="14" spans="2:25" s="148" customFormat="1" ht="12" x14ac:dyDescent="0.2">
      <c r="B14" s="74">
        <v>5</v>
      </c>
      <c r="C14" s="75"/>
      <c r="D14" s="75"/>
      <c r="E14" s="31"/>
      <c r="F14" s="74"/>
      <c r="G14" s="86"/>
      <c r="H14" s="74"/>
      <c r="I14" s="74"/>
      <c r="J14" s="75"/>
      <c r="K14" s="74"/>
      <c r="L14" s="74"/>
      <c r="M14" s="74"/>
      <c r="N14" s="74"/>
      <c r="O14" s="74"/>
      <c r="P14" s="239">
        <f t="shared" si="5"/>
        <v>0</v>
      </c>
      <c r="Q14" s="247">
        <f t="shared" si="6"/>
        <v>0</v>
      </c>
      <c r="R14" s="239"/>
      <c r="S14" s="239"/>
      <c r="T14" s="239"/>
      <c r="U14" s="247"/>
      <c r="V14" s="247"/>
      <c r="W14" s="247"/>
      <c r="X14" s="239">
        <f t="shared" si="4"/>
        <v>0</v>
      </c>
      <c r="Y14" s="74"/>
    </row>
    <row r="15" spans="2:25" s="148" customFormat="1" ht="12" x14ac:dyDescent="0.2">
      <c r="B15" s="74">
        <v>6</v>
      </c>
      <c r="C15" s="75"/>
      <c r="D15" s="75"/>
      <c r="E15" s="31"/>
      <c r="F15" s="74"/>
      <c r="G15" s="86"/>
      <c r="H15" s="74"/>
      <c r="I15" s="74"/>
      <c r="J15" s="75"/>
      <c r="K15" s="74"/>
      <c r="L15" s="74"/>
      <c r="M15" s="74"/>
      <c r="N15" s="74"/>
      <c r="O15" s="74"/>
      <c r="P15" s="239">
        <f t="shared" si="5"/>
        <v>0</v>
      </c>
      <c r="Q15" s="247">
        <f t="shared" si="6"/>
        <v>0</v>
      </c>
      <c r="R15" s="239"/>
      <c r="S15" s="239"/>
      <c r="T15" s="239"/>
      <c r="U15" s="247"/>
      <c r="V15" s="247"/>
      <c r="W15" s="247"/>
      <c r="X15" s="239">
        <f t="shared" si="4"/>
        <v>0</v>
      </c>
      <c r="Y15" s="74"/>
    </row>
    <row r="16" spans="2:25" s="148" customFormat="1" ht="12" x14ac:dyDescent="0.2">
      <c r="B16" s="74">
        <v>7</v>
      </c>
      <c r="C16" s="75"/>
      <c r="D16" s="75"/>
      <c r="E16" s="31"/>
      <c r="F16" s="74"/>
      <c r="G16" s="86"/>
      <c r="H16" s="74"/>
      <c r="I16" s="74"/>
      <c r="J16" s="75"/>
      <c r="K16" s="74"/>
      <c r="L16" s="74"/>
      <c r="M16" s="74"/>
      <c r="N16" s="74"/>
      <c r="O16" s="74"/>
      <c r="P16" s="239">
        <f t="shared" si="5"/>
        <v>0</v>
      </c>
      <c r="Q16" s="247">
        <f t="shared" si="6"/>
        <v>0</v>
      </c>
      <c r="R16" s="239"/>
      <c r="S16" s="239"/>
      <c r="T16" s="239"/>
      <c r="U16" s="247"/>
      <c r="V16" s="247"/>
      <c r="W16" s="247"/>
      <c r="X16" s="239">
        <f t="shared" si="4"/>
        <v>0</v>
      </c>
      <c r="Y16" s="74"/>
    </row>
    <row r="17" spans="2:25" s="148" customFormat="1" ht="12" x14ac:dyDescent="0.2">
      <c r="B17" s="74">
        <v>8</v>
      </c>
      <c r="C17" s="75"/>
      <c r="D17" s="75"/>
      <c r="E17" s="31"/>
      <c r="F17" s="74"/>
      <c r="G17" s="86"/>
      <c r="H17" s="74"/>
      <c r="I17" s="74"/>
      <c r="J17" s="75"/>
      <c r="K17" s="74"/>
      <c r="L17" s="74"/>
      <c r="M17" s="74"/>
      <c r="N17" s="74"/>
      <c r="O17" s="74"/>
      <c r="P17" s="239">
        <f t="shared" si="5"/>
        <v>0</v>
      </c>
      <c r="Q17" s="247">
        <f t="shared" si="6"/>
        <v>0</v>
      </c>
      <c r="R17" s="239"/>
      <c r="S17" s="239"/>
      <c r="T17" s="239"/>
      <c r="U17" s="247"/>
      <c r="V17" s="247"/>
      <c r="W17" s="247"/>
      <c r="X17" s="239">
        <f t="shared" si="4"/>
        <v>0</v>
      </c>
      <c r="Y17" s="74"/>
    </row>
    <row r="18" spans="2:25" s="148" customFormat="1" ht="12" x14ac:dyDescent="0.2">
      <c r="B18" s="74">
        <v>9</v>
      </c>
      <c r="C18" s="75"/>
      <c r="D18" s="75"/>
      <c r="E18" s="31"/>
      <c r="F18" s="74"/>
      <c r="G18" s="86"/>
      <c r="H18" s="74"/>
      <c r="I18" s="74"/>
      <c r="J18" s="75"/>
      <c r="K18" s="74"/>
      <c r="L18" s="74"/>
      <c r="M18" s="74"/>
      <c r="N18" s="74"/>
      <c r="O18" s="74"/>
      <c r="P18" s="239">
        <f t="shared" si="5"/>
        <v>0</v>
      </c>
      <c r="Q18" s="247">
        <f t="shared" si="6"/>
        <v>0</v>
      </c>
      <c r="R18" s="239"/>
      <c r="S18" s="239"/>
      <c r="T18" s="239"/>
      <c r="U18" s="247"/>
      <c r="V18" s="247"/>
      <c r="W18" s="247"/>
      <c r="X18" s="239">
        <f t="shared" si="4"/>
        <v>0</v>
      </c>
      <c r="Y18" s="74"/>
    </row>
    <row r="19" spans="2:25" s="148" customFormat="1" ht="12" x14ac:dyDescent="0.2">
      <c r="B19" s="74">
        <v>10</v>
      </c>
      <c r="C19" s="75"/>
      <c r="D19" s="75"/>
      <c r="E19" s="31"/>
      <c r="F19" s="74"/>
      <c r="G19" s="86"/>
      <c r="H19" s="74"/>
      <c r="I19" s="74"/>
      <c r="J19" s="75"/>
      <c r="K19" s="74"/>
      <c r="L19" s="74"/>
      <c r="M19" s="74"/>
      <c r="N19" s="74"/>
      <c r="O19" s="74"/>
      <c r="P19" s="239">
        <f t="shared" si="5"/>
        <v>0</v>
      </c>
      <c r="Q19" s="247">
        <f t="shared" si="6"/>
        <v>0</v>
      </c>
      <c r="R19" s="239"/>
      <c r="S19" s="239"/>
      <c r="T19" s="239"/>
      <c r="U19" s="247"/>
      <c r="V19" s="247"/>
      <c r="W19" s="247"/>
      <c r="X19" s="239">
        <f t="shared" si="4"/>
        <v>0</v>
      </c>
      <c r="Y19" s="74"/>
    </row>
    <row r="20" spans="2:25" s="148" customFormat="1" ht="12" x14ac:dyDescent="0.2">
      <c r="B20" s="74">
        <v>11</v>
      </c>
      <c r="C20" s="75"/>
      <c r="D20" s="75"/>
      <c r="E20" s="31"/>
      <c r="F20" s="74"/>
      <c r="G20" s="86"/>
      <c r="H20" s="74"/>
      <c r="I20" s="74"/>
      <c r="J20" s="75"/>
      <c r="K20" s="74"/>
      <c r="L20" s="74"/>
      <c r="M20" s="74"/>
      <c r="N20" s="74"/>
      <c r="O20" s="74"/>
      <c r="P20" s="239">
        <f t="shared" si="5"/>
        <v>0</v>
      </c>
      <c r="Q20" s="247">
        <f t="shared" si="6"/>
        <v>0</v>
      </c>
      <c r="R20" s="239"/>
      <c r="S20" s="239"/>
      <c r="T20" s="239"/>
      <c r="U20" s="247"/>
      <c r="V20" s="247"/>
      <c r="W20" s="247"/>
      <c r="X20" s="239">
        <f t="shared" si="4"/>
        <v>0</v>
      </c>
      <c r="Y20" s="74"/>
    </row>
    <row r="21" spans="2:25" s="148" customFormat="1" ht="12" x14ac:dyDescent="0.2">
      <c r="B21" s="74">
        <v>12</v>
      </c>
      <c r="C21" s="75"/>
      <c r="D21" s="75"/>
      <c r="E21" s="31"/>
      <c r="F21" s="74"/>
      <c r="G21" s="86"/>
      <c r="H21" s="74"/>
      <c r="I21" s="74"/>
      <c r="J21" s="75"/>
      <c r="K21" s="74"/>
      <c r="L21" s="74"/>
      <c r="M21" s="74"/>
      <c r="N21" s="74"/>
      <c r="O21" s="74"/>
      <c r="P21" s="239">
        <f t="shared" si="5"/>
        <v>0</v>
      </c>
      <c r="Q21" s="247">
        <f t="shared" si="6"/>
        <v>0</v>
      </c>
      <c r="R21" s="239"/>
      <c r="S21" s="239"/>
      <c r="T21" s="239"/>
      <c r="U21" s="247"/>
      <c r="V21" s="247"/>
      <c r="W21" s="247"/>
      <c r="X21" s="239">
        <f t="shared" si="4"/>
        <v>0</v>
      </c>
      <c r="Y21" s="74"/>
    </row>
    <row r="22" spans="2:25" s="148" customFormat="1" ht="12" x14ac:dyDescent="0.2">
      <c r="B22" s="74">
        <v>13</v>
      </c>
      <c r="C22" s="75"/>
      <c r="D22" s="75"/>
      <c r="E22" s="31"/>
      <c r="F22" s="74"/>
      <c r="G22" s="86"/>
      <c r="H22" s="74"/>
      <c r="I22" s="74"/>
      <c r="J22" s="75"/>
      <c r="K22" s="74"/>
      <c r="L22" s="74"/>
      <c r="M22" s="74"/>
      <c r="N22" s="74"/>
      <c r="O22" s="74"/>
      <c r="P22" s="239">
        <f t="shared" si="5"/>
        <v>0</v>
      </c>
      <c r="Q22" s="247">
        <f t="shared" si="6"/>
        <v>0</v>
      </c>
      <c r="R22" s="239"/>
      <c r="S22" s="239"/>
      <c r="T22" s="239"/>
      <c r="U22" s="247"/>
      <c r="V22" s="247"/>
      <c r="W22" s="247"/>
      <c r="X22" s="239">
        <f t="shared" si="4"/>
        <v>0</v>
      </c>
      <c r="Y22" s="74"/>
    </row>
    <row r="23" spans="2:25" s="148" customFormat="1" ht="12" x14ac:dyDescent="0.2">
      <c r="B23" s="74">
        <v>14</v>
      </c>
      <c r="C23" s="75"/>
      <c r="D23" s="75"/>
      <c r="E23" s="31"/>
      <c r="F23" s="74"/>
      <c r="G23" s="86"/>
      <c r="H23" s="74"/>
      <c r="I23" s="74"/>
      <c r="J23" s="75"/>
      <c r="K23" s="74"/>
      <c r="L23" s="74"/>
      <c r="M23" s="74"/>
      <c r="N23" s="74"/>
      <c r="O23" s="74"/>
      <c r="P23" s="239">
        <f t="shared" si="5"/>
        <v>0</v>
      </c>
      <c r="Q23" s="247">
        <f t="shared" si="6"/>
        <v>0</v>
      </c>
      <c r="R23" s="239"/>
      <c r="S23" s="239"/>
      <c r="T23" s="239"/>
      <c r="U23" s="247"/>
      <c r="V23" s="247"/>
      <c r="W23" s="247"/>
      <c r="X23" s="239">
        <f t="shared" si="4"/>
        <v>0</v>
      </c>
      <c r="Y23" s="74"/>
    </row>
    <row r="24" spans="2:25" s="148" customFormat="1" ht="12" x14ac:dyDescent="0.2">
      <c r="B24" s="74">
        <v>15</v>
      </c>
      <c r="C24" s="75"/>
      <c r="D24" s="75"/>
      <c r="E24" s="31"/>
      <c r="F24" s="74"/>
      <c r="G24" s="86"/>
      <c r="H24" s="74"/>
      <c r="I24" s="74"/>
      <c r="J24" s="75"/>
      <c r="K24" s="74"/>
      <c r="L24" s="74"/>
      <c r="M24" s="74"/>
      <c r="N24" s="74"/>
      <c r="O24" s="74"/>
      <c r="P24" s="239">
        <f t="shared" si="5"/>
        <v>0</v>
      </c>
      <c r="Q24" s="247">
        <f t="shared" si="6"/>
        <v>0</v>
      </c>
      <c r="R24" s="239"/>
      <c r="S24" s="239"/>
      <c r="T24" s="239"/>
      <c r="U24" s="247"/>
      <c r="V24" s="247"/>
      <c r="W24" s="247"/>
      <c r="X24" s="239">
        <f t="shared" si="4"/>
        <v>0</v>
      </c>
      <c r="Y24" s="74"/>
    </row>
    <row r="25" spans="2:25" s="148" customFormat="1" ht="12" x14ac:dyDescent="0.2">
      <c r="B25" s="74">
        <v>16</v>
      </c>
      <c r="C25" s="75"/>
      <c r="D25" s="75"/>
      <c r="E25" s="74"/>
      <c r="F25" s="74"/>
      <c r="G25" s="86"/>
      <c r="H25" s="74"/>
      <c r="I25" s="74"/>
      <c r="J25" s="75"/>
      <c r="K25" s="74"/>
      <c r="L25" s="74"/>
      <c r="M25" s="74"/>
      <c r="N25" s="74"/>
      <c r="O25" s="74"/>
      <c r="P25" s="239">
        <f t="shared" si="5"/>
        <v>0</v>
      </c>
      <c r="Q25" s="247">
        <f t="shared" si="6"/>
        <v>0</v>
      </c>
      <c r="R25" s="239"/>
      <c r="S25" s="239"/>
      <c r="T25" s="239"/>
      <c r="U25" s="247"/>
      <c r="V25" s="247"/>
      <c r="W25" s="247"/>
      <c r="X25" s="239">
        <f t="shared" si="4"/>
        <v>0</v>
      </c>
      <c r="Y25" s="74"/>
    </row>
    <row r="26" spans="2:25" s="148" customFormat="1" ht="12" x14ac:dyDescent="0.2">
      <c r="B26" s="74">
        <v>17</v>
      </c>
      <c r="C26" s="75"/>
      <c r="D26" s="75"/>
      <c r="E26" s="74"/>
      <c r="F26" s="74"/>
      <c r="G26" s="86"/>
      <c r="H26" s="74"/>
      <c r="I26" s="74"/>
      <c r="J26" s="75"/>
      <c r="K26" s="74"/>
      <c r="L26" s="74"/>
      <c r="M26" s="74"/>
      <c r="N26" s="74"/>
      <c r="O26" s="74"/>
      <c r="P26" s="239">
        <f t="shared" ref="P26:P28" si="7">SUM(R26:T26)</f>
        <v>0</v>
      </c>
      <c r="Q26" s="247">
        <f t="shared" ref="Q26:Q28" si="8">SUM(U26:W26)</f>
        <v>0</v>
      </c>
      <c r="R26" s="239"/>
      <c r="S26" s="239"/>
      <c r="T26" s="239"/>
      <c r="U26" s="247"/>
      <c r="V26" s="247"/>
      <c r="W26" s="247"/>
      <c r="X26" s="239">
        <f t="shared" si="4"/>
        <v>0</v>
      </c>
      <c r="Y26" s="74"/>
    </row>
    <row r="27" spans="2:25" s="148" customFormat="1" ht="12" x14ac:dyDescent="0.2">
      <c r="B27" s="74">
        <v>18</v>
      </c>
      <c r="C27" s="75"/>
      <c r="D27" s="75"/>
      <c r="E27" s="74"/>
      <c r="F27" s="74"/>
      <c r="G27" s="86"/>
      <c r="H27" s="74"/>
      <c r="I27" s="74"/>
      <c r="J27" s="75"/>
      <c r="K27" s="74"/>
      <c r="L27" s="74"/>
      <c r="M27" s="74"/>
      <c r="N27" s="74"/>
      <c r="O27" s="74"/>
      <c r="P27" s="239">
        <f t="shared" si="7"/>
        <v>0</v>
      </c>
      <c r="Q27" s="247">
        <f t="shared" si="8"/>
        <v>0</v>
      </c>
      <c r="R27" s="239"/>
      <c r="S27" s="239"/>
      <c r="T27" s="239"/>
      <c r="U27" s="247"/>
      <c r="V27" s="247"/>
      <c r="W27" s="247"/>
      <c r="X27" s="239">
        <f t="shared" si="4"/>
        <v>0</v>
      </c>
      <c r="Y27" s="74"/>
    </row>
    <row r="28" spans="2:25" s="148" customFormat="1" ht="12" x14ac:dyDescent="0.2">
      <c r="B28" s="74">
        <v>19</v>
      </c>
      <c r="C28" s="75"/>
      <c r="D28" s="75"/>
      <c r="E28" s="74"/>
      <c r="F28" s="74"/>
      <c r="G28" s="86"/>
      <c r="H28" s="74"/>
      <c r="I28" s="74"/>
      <c r="J28" s="75"/>
      <c r="K28" s="74"/>
      <c r="L28" s="74"/>
      <c r="M28" s="74"/>
      <c r="N28" s="74"/>
      <c r="O28" s="74"/>
      <c r="P28" s="239">
        <f t="shared" si="7"/>
        <v>0</v>
      </c>
      <c r="Q28" s="247">
        <f t="shared" si="8"/>
        <v>0</v>
      </c>
      <c r="R28" s="239"/>
      <c r="S28" s="239"/>
      <c r="T28" s="239"/>
      <c r="U28" s="247"/>
      <c r="V28" s="247"/>
      <c r="W28" s="247"/>
      <c r="X28" s="239">
        <f t="shared" si="4"/>
        <v>0</v>
      </c>
      <c r="Y28" s="74"/>
    </row>
    <row r="29" spans="2:25" s="148" customFormat="1" ht="12" x14ac:dyDescent="0.2">
      <c r="B29" s="74"/>
      <c r="C29" s="74"/>
      <c r="D29" s="74"/>
      <c r="E29" s="74"/>
      <c r="F29" s="74"/>
      <c r="G29" s="86"/>
      <c r="H29" s="74"/>
      <c r="I29" s="74"/>
      <c r="J29" s="74"/>
      <c r="K29" s="74"/>
      <c r="L29" s="74"/>
      <c r="M29" s="74"/>
      <c r="N29" s="74"/>
      <c r="O29" s="74"/>
      <c r="P29" s="239"/>
      <c r="Q29" s="247"/>
      <c r="R29" s="239"/>
      <c r="S29" s="239"/>
      <c r="T29" s="239"/>
      <c r="U29" s="247"/>
      <c r="V29" s="247"/>
      <c r="W29" s="247"/>
      <c r="X29" s="239"/>
      <c r="Y29" s="74"/>
    </row>
    <row r="30" spans="2:25" s="148" customFormat="1" ht="12" x14ac:dyDescent="0.2">
      <c r="B30" s="74"/>
      <c r="C30" s="74"/>
      <c r="D30" s="74"/>
      <c r="E30" s="74"/>
      <c r="F30" s="74"/>
      <c r="G30" s="86"/>
      <c r="H30" s="74"/>
      <c r="I30" s="74"/>
      <c r="J30" s="74"/>
      <c r="K30" s="74"/>
      <c r="L30" s="74"/>
      <c r="M30" s="74"/>
      <c r="N30" s="74"/>
      <c r="O30" s="74"/>
      <c r="P30" s="239"/>
      <c r="Q30" s="247"/>
      <c r="R30" s="239"/>
      <c r="S30" s="239"/>
      <c r="T30" s="239"/>
      <c r="U30" s="247"/>
      <c r="V30" s="247"/>
      <c r="W30" s="247"/>
      <c r="X30" s="239"/>
      <c r="Y30" s="74"/>
    </row>
    <row r="31" spans="2:25" s="148" customFormat="1" ht="12" x14ac:dyDescent="0.2">
      <c r="G31" s="149"/>
      <c r="P31" s="240"/>
      <c r="Q31" s="248"/>
      <c r="R31" s="240"/>
      <c r="S31" s="240"/>
      <c r="T31" s="240"/>
      <c r="U31" s="248"/>
      <c r="V31" s="248"/>
      <c r="W31" s="248"/>
      <c r="X31" s="240"/>
    </row>
    <row r="32" spans="2:25" s="148" customFormat="1" ht="12" x14ac:dyDescent="0.2">
      <c r="G32" s="149"/>
      <c r="P32" s="240"/>
      <c r="Q32" s="248"/>
      <c r="R32" s="240"/>
      <c r="S32" s="240"/>
      <c r="T32" s="240"/>
      <c r="U32" s="248"/>
      <c r="V32" s="248"/>
      <c r="W32" s="248"/>
      <c r="X32" s="240"/>
    </row>
    <row r="33" spans="7:24" s="148" customFormat="1" ht="12" x14ac:dyDescent="0.2">
      <c r="G33" s="149"/>
      <c r="P33" s="240"/>
      <c r="Q33" s="248"/>
      <c r="R33" s="240"/>
      <c r="S33" s="240"/>
      <c r="T33" s="240"/>
      <c r="U33" s="248"/>
      <c r="V33" s="248"/>
      <c r="W33" s="248"/>
      <c r="X33" s="240"/>
    </row>
    <row r="34" spans="7:24" s="148" customFormat="1" ht="12" x14ac:dyDescent="0.2">
      <c r="G34" s="149"/>
      <c r="P34" s="240"/>
      <c r="Q34" s="248"/>
      <c r="R34" s="240"/>
      <c r="S34" s="240"/>
      <c r="T34" s="240"/>
      <c r="U34" s="248"/>
      <c r="V34" s="248"/>
      <c r="W34" s="248"/>
      <c r="X34" s="240"/>
    </row>
    <row r="35" spans="7:24" s="148" customFormat="1" ht="12" x14ac:dyDescent="0.2">
      <c r="G35" s="149"/>
      <c r="P35" s="240"/>
      <c r="Q35" s="248"/>
      <c r="R35" s="240"/>
      <c r="S35" s="240"/>
      <c r="T35" s="240"/>
      <c r="U35" s="248"/>
      <c r="V35" s="248"/>
      <c r="W35" s="248"/>
      <c r="X35" s="240"/>
    </row>
    <row r="36" spans="7:24" s="148" customFormat="1" ht="12" x14ac:dyDescent="0.2">
      <c r="G36" s="149"/>
      <c r="P36" s="240"/>
      <c r="Q36" s="248"/>
      <c r="R36" s="240"/>
      <c r="S36" s="240"/>
      <c r="T36" s="240"/>
      <c r="U36" s="248"/>
      <c r="V36" s="248"/>
      <c r="W36" s="248"/>
      <c r="X36" s="240"/>
    </row>
    <row r="37" spans="7:24" s="148" customFormat="1" ht="12" x14ac:dyDescent="0.2">
      <c r="G37" s="149"/>
      <c r="P37" s="240"/>
      <c r="Q37" s="248"/>
      <c r="R37" s="240"/>
      <c r="S37" s="240"/>
      <c r="T37" s="240"/>
      <c r="U37" s="248"/>
      <c r="V37" s="248"/>
      <c r="W37" s="248"/>
      <c r="X37" s="240"/>
    </row>
    <row r="38" spans="7:24" s="148" customFormat="1" ht="12" x14ac:dyDescent="0.2">
      <c r="G38" s="149"/>
      <c r="P38" s="240"/>
      <c r="Q38" s="248"/>
      <c r="R38" s="240"/>
      <c r="S38" s="240"/>
      <c r="T38" s="240"/>
      <c r="U38" s="248"/>
      <c r="V38" s="248"/>
      <c r="W38" s="248"/>
      <c r="X38" s="240"/>
    </row>
    <row r="39" spans="7:24" s="148" customFormat="1" ht="12" x14ac:dyDescent="0.2">
      <c r="G39" s="149"/>
      <c r="P39" s="240"/>
      <c r="Q39" s="248"/>
      <c r="R39" s="240"/>
      <c r="S39" s="240"/>
      <c r="T39" s="240"/>
      <c r="U39" s="248"/>
      <c r="V39" s="248"/>
      <c r="W39" s="248"/>
      <c r="X39" s="240"/>
    </row>
  </sheetData>
  <mergeCells count="13">
    <mergeCell ref="Y5:Y6"/>
    <mergeCell ref="B5:B6"/>
    <mergeCell ref="K5:O5"/>
    <mergeCell ref="C5:C6"/>
    <mergeCell ref="F5:F6"/>
    <mergeCell ref="P5:P6"/>
    <mergeCell ref="Q5:Q6"/>
    <mergeCell ref="X5:X6"/>
    <mergeCell ref="G5:J5"/>
    <mergeCell ref="G6:H6"/>
    <mergeCell ref="R5:T5"/>
    <mergeCell ref="U5:W5"/>
    <mergeCell ref="D5:E5"/>
  </mergeCells>
  <pageMargins left="0.70866141732283472" right="0.70866141732283472" top="7.62" bottom="0.31" header="0.31496062992125984" footer="0.31496062992125984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B2:AA20"/>
  <sheetViews>
    <sheetView zoomScale="85" zoomScaleNormal="85" workbookViewId="0">
      <pane ySplit="9" topLeftCell="A10" activePane="bottomLeft" state="frozen"/>
      <selection pane="bottomLeft" activeCell="D12" sqref="D12"/>
    </sheetView>
  </sheetViews>
  <sheetFormatPr defaultRowHeight="15" outlineLevelRow="1" outlineLevelCol="1" x14ac:dyDescent="0.25"/>
  <cols>
    <col min="1" max="1" width="1.42578125" style="225" customWidth="1"/>
    <col min="2" max="2" width="3.85546875" style="225" customWidth="1"/>
    <col min="3" max="3" width="12" style="225" customWidth="1"/>
    <col min="4" max="4" width="11.140625" style="225" customWidth="1"/>
    <col min="5" max="5" width="22.140625" style="225" customWidth="1"/>
    <col min="6" max="6" width="11.140625" style="364" customWidth="1"/>
    <col min="7" max="7" width="10.85546875" style="372" customWidth="1"/>
    <col min="8" max="8" width="11.85546875" style="257" customWidth="1"/>
    <col min="9" max="9" width="13.42578125" style="372" customWidth="1"/>
    <col min="10" max="10" width="16.42578125" style="258" customWidth="1"/>
    <col min="11" max="11" width="13.5703125" style="225" customWidth="1"/>
    <col min="12" max="12" width="10.140625" style="255" customWidth="1" outlineLevel="1"/>
    <col min="13" max="13" width="7.140625" style="256" customWidth="1" outlineLevel="1"/>
    <col min="14" max="14" width="9.7109375" style="372" customWidth="1" outlineLevel="1"/>
    <col min="15" max="15" width="10.140625" style="255" customWidth="1" outlineLevel="1"/>
    <col min="16" max="16" width="6.5703125" style="256" customWidth="1" outlineLevel="1"/>
    <col min="17" max="17" width="9.7109375" style="372" customWidth="1" outlineLevel="1"/>
    <col min="18" max="18" width="12.5703125" style="255" customWidth="1" outlineLevel="1"/>
    <col min="19" max="19" width="6" style="256" customWidth="1" outlineLevel="1"/>
    <col min="20" max="20" width="9.7109375" style="372" customWidth="1" outlineLevel="1"/>
    <col min="21" max="21" width="9.140625" style="225" customWidth="1" outlineLevel="1"/>
    <col min="22" max="22" width="10.42578125" style="225" customWidth="1"/>
    <col min="23" max="23" width="6.140625" style="225" customWidth="1"/>
    <col min="24" max="24" width="4.7109375" style="225" customWidth="1"/>
    <col min="25" max="25" width="7" style="225" customWidth="1"/>
    <col min="26" max="26" width="7.42578125" style="225" customWidth="1"/>
    <col min="27" max="16384" width="9.140625" style="225"/>
  </cols>
  <sheetData>
    <row r="2" spans="2:27" x14ac:dyDescent="0.25">
      <c r="B2" s="259" t="s">
        <v>114</v>
      </c>
      <c r="C2" s="260"/>
      <c r="D2" s="260"/>
      <c r="E2" s="260"/>
    </row>
    <row r="3" spans="2:27" s="268" customFormat="1" x14ac:dyDescent="0.25">
      <c r="B3" s="261" t="s">
        <v>97</v>
      </c>
      <c r="C3" s="260"/>
      <c r="D3" s="259" t="str">
        <f>Відвантаж!E2</f>
        <v xml:space="preserve"> WOOD  SUPPLIERS  LLP </v>
      </c>
      <c r="E3" s="260"/>
      <c r="F3" s="365"/>
      <c r="G3" s="373"/>
      <c r="H3" s="264"/>
      <c r="I3" s="373"/>
      <c r="J3" s="265"/>
      <c r="K3" s="266"/>
      <c r="L3" s="262"/>
      <c r="M3" s="263"/>
      <c r="N3" s="373"/>
      <c r="O3" s="262"/>
      <c r="P3" s="263"/>
      <c r="Q3" s="373"/>
      <c r="R3" s="262"/>
      <c r="S3" s="263"/>
      <c r="T3" s="373"/>
      <c r="U3" s="266"/>
      <c r="V3" s="266"/>
      <c r="W3" s="266"/>
      <c r="X3" s="266"/>
      <c r="Y3" s="266"/>
      <c r="Z3" s="266"/>
      <c r="AA3" s="267"/>
    </row>
    <row r="4" spans="2:27" x14ac:dyDescent="0.25">
      <c r="B4" s="261" t="s">
        <v>98</v>
      </c>
      <c r="C4" s="260"/>
      <c r="D4" s="269" t="str">
        <f>Відвантаж!E3</f>
        <v>2-2019</v>
      </c>
      <c r="E4" s="269"/>
      <c r="F4" s="366"/>
      <c r="G4" s="374"/>
      <c r="H4" s="272"/>
      <c r="I4" s="374"/>
      <c r="J4" s="273"/>
      <c r="K4" s="274"/>
      <c r="L4" s="270"/>
      <c r="M4" s="271"/>
      <c r="N4" s="374"/>
      <c r="O4" s="270"/>
      <c r="P4" s="271"/>
      <c r="Q4" s="374"/>
      <c r="R4" s="270"/>
      <c r="S4" s="271"/>
      <c r="T4" s="374"/>
      <c r="U4" s="274"/>
      <c r="V4" s="274"/>
    </row>
    <row r="5" spans="2:27" x14ac:dyDescent="0.25">
      <c r="B5" s="362" t="s">
        <v>28</v>
      </c>
      <c r="C5" s="363" t="s">
        <v>38</v>
      </c>
      <c r="D5" s="361" t="s">
        <v>39</v>
      </c>
      <c r="E5" s="359" t="s">
        <v>40</v>
      </c>
      <c r="F5" s="367" t="s">
        <v>43</v>
      </c>
      <c r="G5" s="359" t="s">
        <v>33</v>
      </c>
      <c r="H5" s="359"/>
      <c r="I5" s="359"/>
      <c r="J5" s="275" t="s">
        <v>115</v>
      </c>
      <c r="K5" s="359" t="s">
        <v>42</v>
      </c>
      <c r="L5" s="359" t="s">
        <v>110</v>
      </c>
      <c r="M5" s="359"/>
      <c r="N5" s="359"/>
      <c r="O5" s="359" t="s">
        <v>4</v>
      </c>
      <c r="P5" s="359"/>
      <c r="Q5" s="359"/>
      <c r="R5" s="359" t="s">
        <v>5</v>
      </c>
      <c r="S5" s="359"/>
      <c r="T5" s="359"/>
      <c r="U5" s="359" t="s">
        <v>12</v>
      </c>
      <c r="V5" s="361" t="s">
        <v>41</v>
      </c>
      <c r="W5" s="359" t="s">
        <v>31</v>
      </c>
      <c r="X5" s="359"/>
      <c r="Y5" s="359"/>
      <c r="Z5" s="359"/>
      <c r="AA5" s="359"/>
    </row>
    <row r="6" spans="2:27" x14ac:dyDescent="0.25">
      <c r="B6" s="362"/>
      <c r="C6" s="363"/>
      <c r="D6" s="361"/>
      <c r="E6" s="359"/>
      <c r="F6" s="367"/>
      <c r="G6" s="375" t="s">
        <v>35</v>
      </c>
      <c r="H6" s="277" t="s">
        <v>36</v>
      </c>
      <c r="I6" s="375" t="s">
        <v>37</v>
      </c>
      <c r="J6" s="275" t="s">
        <v>116</v>
      </c>
      <c r="K6" s="359"/>
      <c r="L6" s="278" t="s">
        <v>49</v>
      </c>
      <c r="M6" s="276" t="s">
        <v>55</v>
      </c>
      <c r="N6" s="375" t="s">
        <v>50</v>
      </c>
      <c r="O6" s="278" t="s">
        <v>49</v>
      </c>
      <c r="P6" s="276" t="s">
        <v>55</v>
      </c>
      <c r="Q6" s="375" t="s">
        <v>50</v>
      </c>
      <c r="R6" s="278" t="s">
        <v>49</v>
      </c>
      <c r="S6" s="276" t="s">
        <v>55</v>
      </c>
      <c r="T6" s="375" t="s">
        <v>50</v>
      </c>
      <c r="U6" s="359"/>
      <c r="V6" s="361"/>
      <c r="W6" s="279" t="s">
        <v>0</v>
      </c>
      <c r="X6" s="279" t="s">
        <v>108</v>
      </c>
      <c r="Y6" s="280" t="s">
        <v>109</v>
      </c>
      <c r="Z6" s="280" t="s">
        <v>15</v>
      </c>
      <c r="AA6" s="281" t="s">
        <v>16</v>
      </c>
    </row>
    <row r="7" spans="2:27" outlineLevel="1" x14ac:dyDescent="0.25">
      <c r="B7" s="282"/>
      <c r="C7" s="283">
        <v>2015</v>
      </c>
      <c r="D7" s="284"/>
      <c r="E7" s="285"/>
      <c r="F7" s="368">
        <f>SUM(F10:F19)</f>
        <v>658.61</v>
      </c>
      <c r="G7" s="376">
        <f t="shared" ref="G7:T7" si="0">SUM(G10:G19)</f>
        <v>37238.050999999999</v>
      </c>
      <c r="H7" s="286"/>
      <c r="I7" s="376">
        <f t="shared" si="0"/>
        <v>814923.24727755995</v>
      </c>
      <c r="J7" s="288"/>
      <c r="K7" s="286"/>
      <c r="L7" s="286">
        <f t="shared" si="0"/>
        <v>277.89499999999998</v>
      </c>
      <c r="M7" s="287">
        <f t="shared" si="0"/>
        <v>92</v>
      </c>
      <c r="N7" s="376">
        <f t="shared" si="0"/>
        <v>12783.17</v>
      </c>
      <c r="O7" s="286">
        <f t="shared" si="0"/>
        <v>181.44499999999999</v>
      </c>
      <c r="P7" s="287">
        <f t="shared" si="0"/>
        <v>118</v>
      </c>
      <c r="Q7" s="376">
        <f t="shared" si="0"/>
        <v>10705.255000000001</v>
      </c>
      <c r="R7" s="286">
        <f t="shared" si="0"/>
        <v>199.27</v>
      </c>
      <c r="S7" s="287">
        <f t="shared" si="0"/>
        <v>69</v>
      </c>
      <c r="T7" s="376">
        <f t="shared" si="0"/>
        <v>13749.630000000001</v>
      </c>
      <c r="U7" s="286"/>
      <c r="V7" s="286"/>
      <c r="W7" s="286"/>
      <c r="X7" s="286"/>
      <c r="Y7" s="286"/>
      <c r="Z7" s="286"/>
      <c r="AA7" s="286"/>
    </row>
    <row r="8" spans="2:27" outlineLevel="1" x14ac:dyDescent="0.25">
      <c r="B8" s="282"/>
      <c r="C8" s="289"/>
      <c r="D8" s="284"/>
      <c r="E8" s="285"/>
      <c r="F8" s="369"/>
      <c r="G8" s="377"/>
      <c r="H8" s="292"/>
      <c r="I8" s="377"/>
      <c r="J8" s="288"/>
      <c r="K8" s="285"/>
      <c r="L8" s="290"/>
      <c r="M8" s="291"/>
      <c r="N8" s="377"/>
      <c r="O8" s="290"/>
      <c r="P8" s="291"/>
      <c r="Q8" s="377"/>
      <c r="R8" s="290"/>
      <c r="S8" s="291"/>
      <c r="T8" s="377"/>
      <c r="U8" s="285"/>
      <c r="V8" s="284"/>
      <c r="W8" s="285"/>
      <c r="X8" s="285"/>
      <c r="Y8" s="293"/>
      <c r="Z8" s="293"/>
      <c r="AA8" s="294"/>
    </row>
    <row r="9" spans="2:27" x14ac:dyDescent="0.25">
      <c r="B9" s="360" t="s">
        <v>2</v>
      </c>
      <c r="C9" s="360"/>
      <c r="D9" s="360"/>
      <c r="E9" s="295"/>
      <c r="F9" s="370">
        <f>SUM(F7:F8)</f>
        <v>658.61</v>
      </c>
      <c r="G9" s="378">
        <f t="shared" ref="G9:T9" si="1">SUM(G7:G8)</f>
        <v>37238.050999999999</v>
      </c>
      <c r="H9" s="298"/>
      <c r="I9" s="380">
        <f t="shared" si="1"/>
        <v>814923.24727755995</v>
      </c>
      <c r="J9" s="299"/>
      <c r="K9" s="296"/>
      <c r="L9" s="296">
        <f t="shared" si="1"/>
        <v>277.89499999999998</v>
      </c>
      <c r="M9" s="297"/>
      <c r="N9" s="380">
        <f t="shared" si="1"/>
        <v>12783.17</v>
      </c>
      <c r="O9" s="296">
        <f t="shared" si="1"/>
        <v>181.44499999999999</v>
      </c>
      <c r="P9" s="297"/>
      <c r="Q9" s="380">
        <f t="shared" si="1"/>
        <v>10705.255000000001</v>
      </c>
      <c r="R9" s="296">
        <f t="shared" si="1"/>
        <v>199.27</v>
      </c>
      <c r="S9" s="297"/>
      <c r="T9" s="380">
        <f t="shared" si="1"/>
        <v>13749.630000000001</v>
      </c>
      <c r="U9" s="296"/>
      <c r="V9" s="296"/>
      <c r="W9" s="296"/>
      <c r="X9" s="296"/>
      <c r="Y9" s="296"/>
      <c r="Z9" s="296"/>
      <c r="AA9" s="296"/>
    </row>
    <row r="10" spans="2:27" x14ac:dyDescent="0.25">
      <c r="B10" s="300">
        <v>1</v>
      </c>
      <c r="C10" s="301">
        <v>43641</v>
      </c>
      <c r="D10" s="309">
        <v>43644</v>
      </c>
      <c r="E10" s="302" t="s">
        <v>137</v>
      </c>
      <c r="F10" s="371">
        <f>L10+O10+R10</f>
        <v>119.774</v>
      </c>
      <c r="G10" s="379">
        <f>N10+Q10+T10</f>
        <v>6062.0910000000003</v>
      </c>
      <c r="H10" s="303">
        <v>21.17802</v>
      </c>
      <c r="I10" s="381">
        <v>128383.06</v>
      </c>
      <c r="J10" s="224" t="s">
        <v>123</v>
      </c>
      <c r="K10" s="300" t="s">
        <v>119</v>
      </c>
      <c r="L10" s="304">
        <v>77.275000000000006</v>
      </c>
      <c r="M10" s="305">
        <v>46</v>
      </c>
      <c r="N10" s="382">
        <f>L10*M10</f>
        <v>3554.65</v>
      </c>
      <c r="O10" s="304">
        <v>42.499000000000002</v>
      </c>
      <c r="P10" s="305">
        <v>59</v>
      </c>
      <c r="Q10" s="382">
        <f>O10*P10</f>
        <v>2507.4410000000003</v>
      </c>
      <c r="R10" s="304"/>
      <c r="S10" s="305"/>
      <c r="T10" s="382">
        <f>R10*S10</f>
        <v>0</v>
      </c>
      <c r="U10" s="300" t="s">
        <v>61</v>
      </c>
      <c r="V10" s="300" t="s">
        <v>120</v>
      </c>
      <c r="W10" s="300" t="s">
        <v>103</v>
      </c>
      <c r="X10" s="300" t="s">
        <v>14</v>
      </c>
      <c r="Y10" s="300" t="s">
        <v>62</v>
      </c>
      <c r="Z10" s="300" t="s">
        <v>63</v>
      </c>
      <c r="AA10" s="306" t="s">
        <v>121</v>
      </c>
    </row>
    <row r="11" spans="2:27" x14ac:dyDescent="0.25">
      <c r="B11" s="300">
        <v>2</v>
      </c>
      <c r="C11" s="307">
        <v>43668</v>
      </c>
      <c r="D11" s="309">
        <v>43673</v>
      </c>
      <c r="E11" s="302"/>
      <c r="F11" s="371">
        <f t="shared" ref="F11:F19" si="2">L11+O11+R11</f>
        <v>538.83600000000001</v>
      </c>
      <c r="G11" s="379">
        <f>ROUND((N11+Q11+T11),2)</f>
        <v>31175.96</v>
      </c>
      <c r="H11" s="308">
        <v>22.021460999999999</v>
      </c>
      <c r="I11" s="381">
        <f t="shared" ref="I11:I19" si="3">G11*H11</f>
        <v>686540.18727755989</v>
      </c>
      <c r="J11" s="224" t="s">
        <v>126</v>
      </c>
      <c r="K11" s="300" t="s">
        <v>127</v>
      </c>
      <c r="L11" s="304">
        <v>200.62</v>
      </c>
      <c r="M11" s="305">
        <v>46</v>
      </c>
      <c r="N11" s="382">
        <f t="shared" ref="N11:N19" si="4">L11*M11</f>
        <v>9228.52</v>
      </c>
      <c r="O11" s="304">
        <v>138.946</v>
      </c>
      <c r="P11" s="305">
        <v>59</v>
      </c>
      <c r="Q11" s="382">
        <f t="shared" ref="Q11:Q19" si="5">O11*P11</f>
        <v>8197.8140000000003</v>
      </c>
      <c r="R11" s="304">
        <v>199.27</v>
      </c>
      <c r="S11" s="305">
        <v>69</v>
      </c>
      <c r="T11" s="382">
        <f t="shared" ref="T11:T19" si="6">R11*S11</f>
        <v>13749.630000000001</v>
      </c>
      <c r="U11" s="300"/>
      <c r="V11" s="300"/>
      <c r="W11" s="300"/>
      <c r="X11" s="300"/>
      <c r="Y11" s="300"/>
      <c r="Z11" s="300"/>
      <c r="AA11" s="306"/>
    </row>
    <row r="12" spans="2:27" ht="26.25" customHeight="1" x14ac:dyDescent="0.25">
      <c r="B12" s="300">
        <v>3</v>
      </c>
      <c r="C12" s="307"/>
      <c r="D12" s="309"/>
      <c r="E12" s="302"/>
      <c r="F12" s="371">
        <f t="shared" si="2"/>
        <v>0</v>
      </c>
      <c r="G12" s="379">
        <f>ROUND((N12+Q12+T12),2)</f>
        <v>0</v>
      </c>
      <c r="H12" s="308"/>
      <c r="I12" s="381">
        <f t="shared" si="3"/>
        <v>0</v>
      </c>
      <c r="J12" s="224"/>
      <c r="K12" s="223"/>
      <c r="L12" s="304"/>
      <c r="M12" s="305"/>
      <c r="N12" s="382"/>
      <c r="O12" s="304"/>
      <c r="P12" s="305"/>
      <c r="Q12" s="382"/>
      <c r="R12" s="304"/>
      <c r="S12" s="305"/>
      <c r="T12" s="382">
        <f t="shared" si="6"/>
        <v>0</v>
      </c>
      <c r="U12" s="300"/>
      <c r="V12" s="223"/>
      <c r="W12" s="300"/>
      <c r="X12" s="300"/>
      <c r="Y12" s="300"/>
      <c r="Z12" s="300"/>
      <c r="AA12" s="306"/>
    </row>
    <row r="13" spans="2:27" ht="51" customHeight="1" x14ac:dyDescent="0.25">
      <c r="B13" s="300">
        <v>4</v>
      </c>
      <c r="C13" s="307"/>
      <c r="D13" s="309"/>
      <c r="E13" s="302"/>
      <c r="F13" s="371">
        <f t="shared" si="2"/>
        <v>0</v>
      </c>
      <c r="G13" s="379">
        <f>ROUND((N13+Q13+T13),2)</f>
        <v>0</v>
      </c>
      <c r="H13" s="308"/>
      <c r="I13" s="381">
        <f t="shared" si="3"/>
        <v>0</v>
      </c>
      <c r="J13" s="224"/>
      <c r="K13" s="223"/>
      <c r="L13" s="304"/>
      <c r="M13" s="305"/>
      <c r="N13" s="382"/>
      <c r="O13" s="304"/>
      <c r="P13" s="305"/>
      <c r="Q13" s="382"/>
      <c r="R13" s="304"/>
      <c r="S13" s="305"/>
      <c r="T13" s="382">
        <f t="shared" si="6"/>
        <v>0</v>
      </c>
      <c r="U13" s="300"/>
      <c r="V13" s="300"/>
      <c r="W13" s="300"/>
      <c r="X13" s="300"/>
      <c r="Y13" s="300"/>
      <c r="Z13" s="300"/>
      <c r="AA13" s="306"/>
    </row>
    <row r="14" spans="2:27" x14ac:dyDescent="0.25">
      <c r="B14" s="300">
        <v>5</v>
      </c>
      <c r="C14" s="309"/>
      <c r="D14" s="309"/>
      <c r="E14" s="302"/>
      <c r="F14" s="371">
        <f t="shared" si="2"/>
        <v>0</v>
      </c>
      <c r="G14" s="379">
        <f t="shared" ref="G14:G19" si="7">N14+Q14+T14</f>
        <v>0</v>
      </c>
      <c r="H14" s="310"/>
      <c r="I14" s="381">
        <f t="shared" si="3"/>
        <v>0</v>
      </c>
      <c r="J14" s="224"/>
      <c r="K14" s="300"/>
      <c r="L14" s="304"/>
      <c r="M14" s="305"/>
      <c r="N14" s="382"/>
      <c r="O14" s="304"/>
      <c r="P14" s="305"/>
      <c r="Q14" s="382"/>
      <c r="R14" s="304"/>
      <c r="S14" s="305"/>
      <c r="T14" s="382">
        <f t="shared" si="6"/>
        <v>0</v>
      </c>
      <c r="U14" s="300"/>
      <c r="V14" s="300"/>
      <c r="W14" s="300"/>
      <c r="X14" s="300"/>
      <c r="Y14" s="300"/>
      <c r="Z14" s="300"/>
      <c r="AA14" s="306"/>
    </row>
    <row r="15" spans="2:27" x14ac:dyDescent="0.25">
      <c r="B15" s="300">
        <v>6</v>
      </c>
      <c r="C15" s="309"/>
      <c r="D15" s="309"/>
      <c r="E15" s="302"/>
      <c r="F15" s="371">
        <f t="shared" si="2"/>
        <v>0</v>
      </c>
      <c r="G15" s="379">
        <f t="shared" si="7"/>
        <v>0</v>
      </c>
      <c r="H15" s="310"/>
      <c r="I15" s="381">
        <f>G15*H15</f>
        <v>0</v>
      </c>
      <c r="J15" s="224"/>
      <c r="K15" s="223"/>
      <c r="L15" s="304"/>
      <c r="M15" s="305"/>
      <c r="N15" s="382"/>
      <c r="O15" s="304"/>
      <c r="P15" s="305"/>
      <c r="Q15" s="382"/>
      <c r="R15" s="304"/>
      <c r="S15" s="305"/>
      <c r="T15" s="382">
        <f t="shared" si="6"/>
        <v>0</v>
      </c>
      <c r="U15" s="300"/>
      <c r="V15" s="300"/>
      <c r="W15" s="300"/>
      <c r="X15" s="300"/>
      <c r="Y15" s="300"/>
      <c r="Z15" s="300"/>
      <c r="AA15" s="306"/>
    </row>
    <row r="16" spans="2:27" x14ac:dyDescent="0.25">
      <c r="B16" s="300">
        <v>7</v>
      </c>
      <c r="C16" s="309"/>
      <c r="D16" s="309"/>
      <c r="E16" s="302"/>
      <c r="F16" s="371">
        <f t="shared" si="2"/>
        <v>0</v>
      </c>
      <c r="G16" s="379">
        <f t="shared" si="7"/>
        <v>0</v>
      </c>
      <c r="H16" s="310"/>
      <c r="I16" s="381">
        <f t="shared" si="3"/>
        <v>0</v>
      </c>
      <c r="J16" s="311"/>
      <c r="K16" s="300"/>
      <c r="L16" s="304"/>
      <c r="M16" s="305"/>
      <c r="N16" s="382"/>
      <c r="O16" s="304"/>
      <c r="P16" s="305"/>
      <c r="Q16" s="382"/>
      <c r="R16" s="304"/>
      <c r="S16" s="305"/>
      <c r="T16" s="382">
        <f t="shared" si="6"/>
        <v>0</v>
      </c>
      <c r="U16" s="300"/>
      <c r="V16" s="300"/>
      <c r="W16" s="300"/>
      <c r="X16" s="300"/>
      <c r="Y16" s="300"/>
      <c r="Z16" s="300"/>
      <c r="AA16" s="306"/>
    </row>
    <row r="17" spans="2:27" x14ac:dyDescent="0.25">
      <c r="B17" s="300">
        <v>8</v>
      </c>
      <c r="C17" s="309"/>
      <c r="D17" s="309"/>
      <c r="E17" s="302"/>
      <c r="F17" s="371">
        <f t="shared" si="2"/>
        <v>0</v>
      </c>
      <c r="G17" s="379">
        <f t="shared" si="7"/>
        <v>0</v>
      </c>
      <c r="H17" s="310"/>
      <c r="I17" s="381">
        <f t="shared" si="3"/>
        <v>0</v>
      </c>
      <c r="J17" s="311"/>
      <c r="K17" s="300"/>
      <c r="L17" s="304"/>
      <c r="M17" s="305"/>
      <c r="N17" s="382"/>
      <c r="O17" s="304"/>
      <c r="P17" s="305"/>
      <c r="Q17" s="382"/>
      <c r="R17" s="304"/>
      <c r="S17" s="305"/>
      <c r="T17" s="382">
        <f t="shared" si="6"/>
        <v>0</v>
      </c>
      <c r="U17" s="300"/>
      <c r="V17" s="300"/>
      <c r="W17" s="300"/>
      <c r="X17" s="300"/>
      <c r="Y17" s="300"/>
      <c r="Z17" s="300"/>
      <c r="AA17" s="306"/>
    </row>
    <row r="18" spans="2:27" x14ac:dyDescent="0.25">
      <c r="B18" s="300">
        <v>9</v>
      </c>
      <c r="C18" s="309"/>
      <c r="D18" s="309"/>
      <c r="E18" s="302"/>
      <c r="F18" s="371">
        <f t="shared" si="2"/>
        <v>0</v>
      </c>
      <c r="G18" s="379">
        <f t="shared" si="7"/>
        <v>0</v>
      </c>
      <c r="H18" s="310"/>
      <c r="I18" s="381">
        <f t="shared" si="3"/>
        <v>0</v>
      </c>
      <c r="J18" s="311"/>
      <c r="K18" s="300"/>
      <c r="L18" s="304"/>
      <c r="M18" s="305"/>
      <c r="N18" s="382"/>
      <c r="O18" s="304"/>
      <c r="P18" s="305"/>
      <c r="Q18" s="382"/>
      <c r="R18" s="304"/>
      <c r="S18" s="305"/>
      <c r="T18" s="382">
        <f t="shared" si="6"/>
        <v>0</v>
      </c>
      <c r="U18" s="300"/>
      <c r="V18" s="300"/>
      <c r="W18" s="300"/>
      <c r="X18" s="300"/>
      <c r="Y18" s="300"/>
      <c r="Z18" s="300"/>
      <c r="AA18" s="306"/>
    </row>
    <row r="19" spans="2:27" x14ac:dyDescent="0.25">
      <c r="B19" s="300">
        <v>10</v>
      </c>
      <c r="C19" s="309"/>
      <c r="D19" s="309"/>
      <c r="E19" s="302"/>
      <c r="F19" s="371">
        <f t="shared" si="2"/>
        <v>0</v>
      </c>
      <c r="G19" s="379">
        <f t="shared" si="7"/>
        <v>0</v>
      </c>
      <c r="H19" s="310"/>
      <c r="I19" s="381">
        <f t="shared" si="3"/>
        <v>0</v>
      </c>
      <c r="J19" s="311"/>
      <c r="K19" s="300"/>
      <c r="L19" s="304"/>
      <c r="M19" s="305"/>
      <c r="N19" s="382"/>
      <c r="O19" s="304"/>
      <c r="P19" s="305"/>
      <c r="Q19" s="382"/>
      <c r="R19" s="304"/>
      <c r="S19" s="305"/>
      <c r="T19" s="382">
        <f t="shared" si="6"/>
        <v>0</v>
      </c>
      <c r="U19" s="300"/>
      <c r="V19" s="300"/>
      <c r="W19" s="300"/>
      <c r="X19" s="300"/>
      <c r="Y19" s="300"/>
      <c r="Z19" s="300"/>
      <c r="AA19" s="306"/>
    </row>
    <row r="20" spans="2:27" x14ac:dyDescent="0.25">
      <c r="N20" s="382"/>
    </row>
  </sheetData>
  <mergeCells count="14">
    <mergeCell ref="B9:D9"/>
    <mergeCell ref="E5:E6"/>
    <mergeCell ref="U5:U6"/>
    <mergeCell ref="V5:V6"/>
    <mergeCell ref="B5:B6"/>
    <mergeCell ref="C5:C6"/>
    <mergeCell ref="D5:D6"/>
    <mergeCell ref="L5:N5"/>
    <mergeCell ref="K5:K6"/>
    <mergeCell ref="W5:AA5"/>
    <mergeCell ref="F5:F6"/>
    <mergeCell ref="G5:I5"/>
    <mergeCell ref="O5:Q5"/>
    <mergeCell ref="R5:T5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Відвантаж</vt:lpstr>
      <vt:lpstr>сертиф походж</vt:lpstr>
      <vt:lpstr>ВМД</vt:lpstr>
      <vt:lpstr>Відвантаж!Область_печати</vt:lpstr>
      <vt:lpstr>ВМД!Область_печати</vt:lpstr>
      <vt:lpstr>'сертиф походж'!Область_печати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Декларант</dc:creator>
  <cp:lastModifiedBy>Magister</cp:lastModifiedBy>
  <cp:lastPrinted>2017-01-17T13:46:37Z</cp:lastPrinted>
  <dcterms:created xsi:type="dcterms:W3CDTF">2014-11-06T07:02:13Z</dcterms:created>
  <dcterms:modified xsi:type="dcterms:W3CDTF">2023-12-20T22:00:50Z</dcterms:modified>
</cp:coreProperties>
</file>