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cka\Desktop\переклад\"/>
    </mc:Choice>
  </mc:AlternateContent>
  <bookViews>
    <workbookView xWindow="0" yWindow="0" windowWidth="20490" windowHeight="7755" firstSheet="22" activeTab="24"/>
  </bookViews>
  <sheets>
    <sheet name="SAO INTERCONNEXIONN" sheetId="1" r:id="rId1"/>
    <sheet name=" SAO  DISTRIBUTION" sheetId="2" r:id="rId2"/>
    <sheet name=" SAO RECAPITULATIF " sheetId="3" r:id="rId3"/>
    <sheet name=" LOUGOU  DISTRIBUTION (2)" sheetId="5" r:id="rId4"/>
    <sheet name=" LOUGOURI RECAPITULATIF  (3)" sheetId="9" r:id="rId5"/>
    <sheet name=" LOUGOURI RECAPITULATIF  (2)" sheetId="7" r:id="rId6"/>
    <sheet name="RAMSA  DISTRIBUTION(3)" sheetId="8" r:id="rId7"/>
    <sheet name="RAMSA  RECAPITULATIF  (4)" sheetId="10" r:id="rId8"/>
    <sheet name="SARIA INTERCONNEXIONN (2)" sheetId="11" r:id="rId9"/>
    <sheet name="SARIA  DISTRIBUTION(4)" sheetId="12" r:id="rId10"/>
    <sheet name="SARIA  RECAPITULATIF  (5)" sheetId="13" r:id="rId11"/>
    <sheet name="KOMPIENBIGA INTERCONNEXIONN (3)" sheetId="14" r:id="rId12"/>
    <sheet name="KOMPIENBIGA ca  DISTRIBUTION(4)" sheetId="15" r:id="rId13"/>
    <sheet name="KOMPIENBIGA  RECAPITULATIF  (6)" sheetId="16" r:id="rId14"/>
    <sheet name="TANWALBOUGOU INTERCONNEX (4)" sheetId="17" r:id="rId15"/>
    <sheet name="TANWALBOUGOU  DISTRIBUTION(5)" sheetId="18" r:id="rId16"/>
    <sheet name="TANWALBOUGOU RECAPITULATIF  (7)" sheetId="19" r:id="rId17"/>
    <sheet name="YOYO INTERCONNEX (5)" sheetId="20" r:id="rId18"/>
    <sheet name="YOYO  DISTRIBUTION(6)" sheetId="21" r:id="rId19"/>
    <sheet name="YOYO RECAPITULATIF  (8)" sheetId="22" r:id="rId20"/>
    <sheet name="VAONGHO  INTERCONNEX (6)" sheetId="23" r:id="rId21"/>
    <sheet name="VAONGHO  DISTRIBUTION(7)" sheetId="24" r:id="rId22"/>
    <sheet name="VAONGHO RECAPITULATIF  (9)" sheetId="25" r:id="rId23"/>
    <sheet name="TAPOCO  INTERCONNEX (7)" sheetId="26" r:id="rId24"/>
    <sheet name="TAPOCO  DISTRIBUTION(8)" sheetId="27" r:id="rId25"/>
    <sheet name="TAPOCO RECAPITULATIF  (10)" sheetId="28" r:id="rId26"/>
  </sheets>
  <calcPr calcId="152511"/>
</workbook>
</file>

<file path=xl/calcChain.xml><?xml version="1.0" encoding="utf-8"?>
<calcChain xmlns="http://schemas.openxmlformats.org/spreadsheetml/2006/main">
  <c r="E100" i="26" l="1"/>
  <c r="K98" i="26"/>
  <c r="K100" i="26"/>
  <c r="I218" i="27"/>
  <c r="I230" i="27" s="1"/>
  <c r="G218" i="27"/>
  <c r="G230" i="27" s="1"/>
  <c r="I212" i="27"/>
  <c r="G212" i="27"/>
  <c r="I207" i="27"/>
  <c r="G207" i="27"/>
  <c r="I202" i="27"/>
  <c r="G202" i="27"/>
  <c r="I199" i="27"/>
  <c r="G199" i="27"/>
  <c r="I198" i="27"/>
  <c r="G198" i="27"/>
  <c r="I197" i="27"/>
  <c r="G197" i="27"/>
  <c r="I196" i="27"/>
  <c r="G196" i="27"/>
  <c r="I195" i="27"/>
  <c r="G195" i="27"/>
  <c r="I194" i="27"/>
  <c r="G194" i="27"/>
  <c r="I193" i="27"/>
  <c r="G193" i="27"/>
  <c r="I187" i="27"/>
  <c r="G187" i="27"/>
  <c r="I185" i="27"/>
  <c r="G185" i="27"/>
  <c r="I183" i="27"/>
  <c r="G183" i="27"/>
  <c r="I181" i="27"/>
  <c r="G181" i="27"/>
  <c r="I179" i="27"/>
  <c r="G179" i="27"/>
  <c r="I177" i="27"/>
  <c r="I190" i="27" s="1"/>
  <c r="I227" i="27" s="1"/>
  <c r="G177" i="27"/>
  <c r="G190" i="27" s="1"/>
  <c r="G227" i="27" s="1"/>
  <c r="E169" i="27"/>
  <c r="I169" i="27" s="1"/>
  <c r="I168" i="27"/>
  <c r="G168" i="27"/>
  <c r="G167" i="27"/>
  <c r="I166" i="27"/>
  <c r="G166" i="27"/>
  <c r="I165" i="27"/>
  <c r="G165" i="27"/>
  <c r="I164" i="27"/>
  <c r="G164" i="27"/>
  <c r="I163" i="27"/>
  <c r="G163" i="27"/>
  <c r="I162" i="27"/>
  <c r="G162" i="27"/>
  <c r="I161" i="27"/>
  <c r="G161" i="27"/>
  <c r="I160" i="27"/>
  <c r="G160" i="27"/>
  <c r="I159" i="27"/>
  <c r="G159" i="27"/>
  <c r="I158" i="27"/>
  <c r="G158" i="27"/>
  <c r="I157" i="27"/>
  <c r="G157" i="27"/>
  <c r="I156" i="27"/>
  <c r="G156" i="27"/>
  <c r="I155" i="27"/>
  <c r="G155" i="27"/>
  <c r="I154" i="27"/>
  <c r="G154" i="27"/>
  <c r="I153" i="27"/>
  <c r="G153" i="27"/>
  <c r="I152" i="27"/>
  <c r="G152" i="27"/>
  <c r="I146" i="27"/>
  <c r="I144" i="27"/>
  <c r="G144" i="27"/>
  <c r="I142" i="27"/>
  <c r="I139" i="27"/>
  <c r="G139" i="27"/>
  <c r="I135" i="27"/>
  <c r="G135" i="27"/>
  <c r="I131" i="27"/>
  <c r="G131" i="27"/>
  <c r="G130" i="27"/>
  <c r="I129" i="27"/>
  <c r="G129" i="27"/>
  <c r="I125" i="27"/>
  <c r="G125" i="27"/>
  <c r="I123" i="27"/>
  <c r="G123" i="27"/>
  <c r="I121" i="27"/>
  <c r="G121" i="27"/>
  <c r="E115" i="27"/>
  <c r="I115" i="27" s="1"/>
  <c r="I113" i="27"/>
  <c r="G113" i="27"/>
  <c r="I96" i="27"/>
  <c r="G96" i="27"/>
  <c r="I85" i="27"/>
  <c r="G85" i="27"/>
  <c r="I68" i="27"/>
  <c r="G68" i="27"/>
  <c r="I50" i="27"/>
  <c r="G50" i="27"/>
  <c r="I25" i="27"/>
  <c r="G25" i="27"/>
  <c r="I11" i="27"/>
  <c r="I117" i="27" s="1"/>
  <c r="I224" i="27" s="1"/>
  <c r="G11" i="27"/>
  <c r="G117" i="27" s="1"/>
  <c r="G224" i="27" s="1"/>
  <c r="I115" i="26"/>
  <c r="I102" i="26"/>
  <c r="I110" i="26" s="1"/>
  <c r="I121" i="26" s="1"/>
  <c r="G102" i="26"/>
  <c r="G110" i="26" s="1"/>
  <c r="G121" i="26" s="1"/>
  <c r="I100" i="26"/>
  <c r="I98" i="26"/>
  <c r="G98" i="26"/>
  <c r="I87" i="26"/>
  <c r="G87" i="26"/>
  <c r="I77" i="26"/>
  <c r="G77" i="26"/>
  <c r="I65" i="26"/>
  <c r="G65" i="26"/>
  <c r="I50" i="26"/>
  <c r="G50" i="26"/>
  <c r="I34" i="26"/>
  <c r="G34" i="26"/>
  <c r="I21" i="26"/>
  <c r="G21" i="26"/>
  <c r="I18" i="26"/>
  <c r="I14" i="26"/>
  <c r="I117" i="26" s="1"/>
  <c r="I10" i="26"/>
  <c r="I113" i="26" s="1"/>
  <c r="I218" i="24"/>
  <c r="I230" i="24" s="1"/>
  <c r="G218" i="24"/>
  <c r="G230" i="24" s="1"/>
  <c r="I212" i="24"/>
  <c r="G212" i="24"/>
  <c r="I207" i="24"/>
  <c r="G207" i="24"/>
  <c r="I202" i="24"/>
  <c r="G202" i="24"/>
  <c r="I199" i="24"/>
  <c r="G199" i="24"/>
  <c r="I198" i="24"/>
  <c r="G198" i="24"/>
  <c r="I197" i="24"/>
  <c r="G197" i="24"/>
  <c r="I196" i="24"/>
  <c r="G196" i="24"/>
  <c r="I195" i="24"/>
  <c r="G195" i="24"/>
  <c r="I194" i="24"/>
  <c r="G194" i="24"/>
  <c r="I193" i="24"/>
  <c r="G193" i="24"/>
  <c r="I187" i="24"/>
  <c r="G187" i="24"/>
  <c r="I185" i="24"/>
  <c r="G185" i="24"/>
  <c r="I183" i="24"/>
  <c r="G183" i="24"/>
  <c r="I181" i="24"/>
  <c r="G181" i="24"/>
  <c r="I179" i="24"/>
  <c r="G179" i="24"/>
  <c r="I177" i="24"/>
  <c r="G177" i="24"/>
  <c r="E169" i="24"/>
  <c r="I169" i="24" s="1"/>
  <c r="I168" i="24"/>
  <c r="G168" i="24"/>
  <c r="G167" i="24"/>
  <c r="I166" i="24"/>
  <c r="G166" i="24"/>
  <c r="I165" i="24"/>
  <c r="G165" i="24"/>
  <c r="I164" i="24"/>
  <c r="G164" i="24"/>
  <c r="I163" i="24"/>
  <c r="G163" i="24"/>
  <c r="I162" i="24"/>
  <c r="G162" i="24"/>
  <c r="I161" i="24"/>
  <c r="G161" i="24"/>
  <c r="I160" i="24"/>
  <c r="G160" i="24"/>
  <c r="I159" i="24"/>
  <c r="G159" i="24"/>
  <c r="I158" i="24"/>
  <c r="G158" i="24"/>
  <c r="I157" i="24"/>
  <c r="G157" i="24"/>
  <c r="I156" i="24"/>
  <c r="G156" i="24"/>
  <c r="I155" i="24"/>
  <c r="G155" i="24"/>
  <c r="I154" i="24"/>
  <c r="G154" i="24"/>
  <c r="I153" i="24"/>
  <c r="G153" i="24"/>
  <c r="I152" i="24"/>
  <c r="I170" i="24" s="1"/>
  <c r="I226" i="24" s="1"/>
  <c r="G152" i="24"/>
  <c r="I146" i="24"/>
  <c r="I144" i="24"/>
  <c r="G144" i="24"/>
  <c r="I142" i="24"/>
  <c r="I139" i="24"/>
  <c r="G139" i="24"/>
  <c r="I135" i="24"/>
  <c r="G135" i="24"/>
  <c r="I131" i="24"/>
  <c r="G131" i="24"/>
  <c r="G130" i="24"/>
  <c r="I129" i="24"/>
  <c r="G129" i="24"/>
  <c r="I125" i="24"/>
  <c r="G125" i="24"/>
  <c r="I123" i="24"/>
  <c r="G123" i="24"/>
  <c r="I121" i="24"/>
  <c r="G121" i="24"/>
  <c r="G148" i="24" s="1"/>
  <c r="G225" i="24" s="1"/>
  <c r="E115" i="24"/>
  <c r="I115" i="24" s="1"/>
  <c r="I113" i="24"/>
  <c r="G113" i="24"/>
  <c r="I96" i="24"/>
  <c r="G96" i="24"/>
  <c r="I85" i="24"/>
  <c r="G85" i="24"/>
  <c r="I68" i="24"/>
  <c r="G68" i="24"/>
  <c r="I50" i="24"/>
  <c r="G50" i="24"/>
  <c r="I25" i="24"/>
  <c r="G25" i="24"/>
  <c r="I11" i="24"/>
  <c r="G11" i="24"/>
  <c r="I115" i="23"/>
  <c r="I102" i="23"/>
  <c r="I110" i="23" s="1"/>
  <c r="I121" i="23" s="1"/>
  <c r="G102" i="23"/>
  <c r="G110" i="23" s="1"/>
  <c r="G121" i="23" s="1"/>
  <c r="E100" i="23"/>
  <c r="I100" i="23" s="1"/>
  <c r="I98" i="23"/>
  <c r="G98" i="23"/>
  <c r="I87" i="23"/>
  <c r="G87" i="23"/>
  <c r="I77" i="23"/>
  <c r="G77" i="23"/>
  <c r="I65" i="23"/>
  <c r="G65" i="23"/>
  <c r="I50" i="23"/>
  <c r="G50" i="23"/>
  <c r="I34" i="23"/>
  <c r="G34" i="23"/>
  <c r="I21" i="23"/>
  <c r="G21" i="23"/>
  <c r="I18" i="23"/>
  <c r="I14" i="23"/>
  <c r="I117" i="23" s="1"/>
  <c r="I10" i="23"/>
  <c r="I113" i="23" s="1"/>
  <c r="I218" i="21"/>
  <c r="I230" i="21" s="1"/>
  <c r="G218" i="21"/>
  <c r="G230" i="21" s="1"/>
  <c r="I212" i="21"/>
  <c r="G212" i="21"/>
  <c r="I207" i="21"/>
  <c r="G207" i="21"/>
  <c r="I202" i="21"/>
  <c r="G202" i="21"/>
  <c r="I199" i="21"/>
  <c r="G199" i="21"/>
  <c r="I198" i="21"/>
  <c r="G198" i="21"/>
  <c r="I197" i="21"/>
  <c r="G197" i="21"/>
  <c r="I196" i="21"/>
  <c r="G196" i="21"/>
  <c r="I195" i="21"/>
  <c r="G195" i="21"/>
  <c r="I194" i="21"/>
  <c r="G194" i="21"/>
  <c r="I193" i="21"/>
  <c r="G193" i="21"/>
  <c r="I187" i="21"/>
  <c r="G187" i="21"/>
  <c r="I185" i="21"/>
  <c r="G185" i="21"/>
  <c r="I183" i="21"/>
  <c r="G183" i="21"/>
  <c r="I181" i="21"/>
  <c r="G181" i="21"/>
  <c r="I179" i="21"/>
  <c r="G179" i="21"/>
  <c r="I177" i="21"/>
  <c r="G177" i="21"/>
  <c r="G190" i="21" s="1"/>
  <c r="G227" i="21" s="1"/>
  <c r="E169" i="21"/>
  <c r="I169" i="21" s="1"/>
  <c r="I168" i="21"/>
  <c r="G168" i="21"/>
  <c r="G167" i="21"/>
  <c r="I166" i="21"/>
  <c r="G166" i="21"/>
  <c r="I165" i="21"/>
  <c r="G165" i="21"/>
  <c r="I164" i="21"/>
  <c r="G164" i="21"/>
  <c r="I163" i="21"/>
  <c r="G163" i="21"/>
  <c r="I162" i="21"/>
  <c r="G162" i="21"/>
  <c r="I161" i="21"/>
  <c r="G161" i="21"/>
  <c r="I160" i="21"/>
  <c r="G160" i="21"/>
  <c r="I159" i="21"/>
  <c r="G159" i="21"/>
  <c r="I158" i="21"/>
  <c r="G158" i="21"/>
  <c r="I157" i="21"/>
  <c r="G157" i="21"/>
  <c r="I156" i="21"/>
  <c r="G156" i="21"/>
  <c r="I155" i="21"/>
  <c r="G155" i="21"/>
  <c r="I154" i="21"/>
  <c r="G154" i="21"/>
  <c r="I153" i="21"/>
  <c r="G153" i="21"/>
  <c r="I152" i="21"/>
  <c r="I170" i="21" s="1"/>
  <c r="I226" i="21" s="1"/>
  <c r="G152" i="21"/>
  <c r="I146" i="21"/>
  <c r="I144" i="21"/>
  <c r="G144" i="21"/>
  <c r="I142" i="21"/>
  <c r="I139" i="21"/>
  <c r="G139" i="21"/>
  <c r="I135" i="21"/>
  <c r="G135" i="21"/>
  <c r="I131" i="21"/>
  <c r="G131" i="21"/>
  <c r="G130" i="21"/>
  <c r="I129" i="21"/>
  <c r="G129" i="21"/>
  <c r="I125" i="21"/>
  <c r="G125" i="21"/>
  <c r="I123" i="21"/>
  <c r="G123" i="21"/>
  <c r="I121" i="21"/>
  <c r="G121" i="21"/>
  <c r="E115" i="21"/>
  <c r="I115" i="21" s="1"/>
  <c r="I113" i="21"/>
  <c r="G113" i="21"/>
  <c r="I96" i="21"/>
  <c r="G96" i="21"/>
  <c r="I85" i="21"/>
  <c r="G85" i="21"/>
  <c r="I68" i="21"/>
  <c r="G68" i="21"/>
  <c r="I50" i="21"/>
  <c r="G50" i="21"/>
  <c r="I25" i="21"/>
  <c r="G25" i="21"/>
  <c r="I11" i="21"/>
  <c r="G11" i="21"/>
  <c r="G117" i="21" s="1"/>
  <c r="G224" i="21" s="1"/>
  <c r="I115" i="20"/>
  <c r="I102" i="20"/>
  <c r="I110" i="20" s="1"/>
  <c r="I121" i="20" s="1"/>
  <c r="G102" i="20"/>
  <c r="G110" i="20" s="1"/>
  <c r="G121" i="20" s="1"/>
  <c r="E100" i="20"/>
  <c r="I100" i="20" s="1"/>
  <c r="I98" i="20"/>
  <c r="G98" i="20"/>
  <c r="I87" i="20"/>
  <c r="G87" i="20"/>
  <c r="I77" i="20"/>
  <c r="G77" i="20"/>
  <c r="I65" i="20"/>
  <c r="G65" i="20"/>
  <c r="I50" i="20"/>
  <c r="G50" i="20"/>
  <c r="I34" i="20"/>
  <c r="G34" i="20"/>
  <c r="I21" i="20"/>
  <c r="G21" i="20"/>
  <c r="I18" i="20"/>
  <c r="I14" i="20"/>
  <c r="I117" i="20" s="1"/>
  <c r="I10" i="20"/>
  <c r="I113" i="20" s="1"/>
  <c r="E115" i="18"/>
  <c r="I115" i="18" s="1"/>
  <c r="I218" i="18"/>
  <c r="I230" i="18" s="1"/>
  <c r="G218" i="18"/>
  <c r="G230" i="18" s="1"/>
  <c r="I212" i="18"/>
  <c r="G212" i="18"/>
  <c r="I207" i="18"/>
  <c r="G207" i="18"/>
  <c r="I202" i="18"/>
  <c r="G202" i="18"/>
  <c r="I199" i="18"/>
  <c r="G199" i="18"/>
  <c r="I198" i="18"/>
  <c r="G198" i="18"/>
  <c r="I197" i="18"/>
  <c r="G197" i="18"/>
  <c r="I196" i="18"/>
  <c r="G196" i="18"/>
  <c r="I195" i="18"/>
  <c r="G195" i="18"/>
  <c r="I194" i="18"/>
  <c r="G194" i="18"/>
  <c r="I193" i="18"/>
  <c r="G193" i="18"/>
  <c r="I187" i="18"/>
  <c r="G187" i="18"/>
  <c r="I185" i="18"/>
  <c r="G185" i="18"/>
  <c r="I183" i="18"/>
  <c r="G183" i="18"/>
  <c r="I181" i="18"/>
  <c r="G181" i="18"/>
  <c r="I179" i="18"/>
  <c r="G179" i="18"/>
  <c r="I177" i="18"/>
  <c r="I190" i="18" s="1"/>
  <c r="I227" i="18" s="1"/>
  <c r="G177" i="18"/>
  <c r="G190" i="18" s="1"/>
  <c r="G227" i="18" s="1"/>
  <c r="E169" i="18"/>
  <c r="I169" i="18" s="1"/>
  <c r="I168" i="18"/>
  <c r="G168" i="18"/>
  <c r="G167" i="18"/>
  <c r="I166" i="18"/>
  <c r="G166" i="18"/>
  <c r="I165" i="18"/>
  <c r="G165" i="18"/>
  <c r="I164" i="18"/>
  <c r="G164" i="18"/>
  <c r="I163" i="18"/>
  <c r="G163" i="18"/>
  <c r="I162" i="18"/>
  <c r="G162" i="18"/>
  <c r="I161" i="18"/>
  <c r="G161" i="18"/>
  <c r="I160" i="18"/>
  <c r="G160" i="18"/>
  <c r="I159" i="18"/>
  <c r="G159" i="18"/>
  <c r="I158" i="18"/>
  <c r="G158" i="18"/>
  <c r="I157" i="18"/>
  <c r="G157" i="18"/>
  <c r="I156" i="18"/>
  <c r="G156" i="18"/>
  <c r="I155" i="18"/>
  <c r="G155" i="18"/>
  <c r="I154" i="18"/>
  <c r="G154" i="18"/>
  <c r="I153" i="18"/>
  <c r="G153" i="18"/>
  <c r="I152" i="18"/>
  <c r="I170" i="18" s="1"/>
  <c r="I226" i="18" s="1"/>
  <c r="G152" i="18"/>
  <c r="I146" i="18"/>
  <c r="I144" i="18"/>
  <c r="G144" i="18"/>
  <c r="I142" i="18"/>
  <c r="I139" i="18"/>
  <c r="G139" i="18"/>
  <c r="I135" i="18"/>
  <c r="G135" i="18"/>
  <c r="I131" i="18"/>
  <c r="G131" i="18"/>
  <c r="G130" i="18"/>
  <c r="I129" i="18"/>
  <c r="G129" i="18"/>
  <c r="I125" i="18"/>
  <c r="G125" i="18"/>
  <c r="I123" i="18"/>
  <c r="G123" i="18"/>
  <c r="I121" i="18"/>
  <c r="G121" i="18"/>
  <c r="I113" i="18"/>
  <c r="G113" i="18"/>
  <c r="I96" i="18"/>
  <c r="G96" i="18"/>
  <c r="I85" i="18"/>
  <c r="G85" i="18"/>
  <c r="I68" i="18"/>
  <c r="G68" i="18"/>
  <c r="I50" i="18"/>
  <c r="G50" i="18"/>
  <c r="I25" i="18"/>
  <c r="G25" i="18"/>
  <c r="I11" i="18"/>
  <c r="G11" i="18"/>
  <c r="G117" i="18" s="1"/>
  <c r="G224" i="18" s="1"/>
  <c r="I115" i="17"/>
  <c r="I102" i="17"/>
  <c r="I110" i="17" s="1"/>
  <c r="I121" i="17" s="1"/>
  <c r="G102" i="17"/>
  <c r="G110" i="17" s="1"/>
  <c r="G121" i="17" s="1"/>
  <c r="E100" i="17"/>
  <c r="I100" i="17" s="1"/>
  <c r="I98" i="17"/>
  <c r="G98" i="17"/>
  <c r="I87" i="17"/>
  <c r="G87" i="17"/>
  <c r="I77" i="17"/>
  <c r="G77" i="17"/>
  <c r="I65" i="17"/>
  <c r="G65" i="17"/>
  <c r="I50" i="17"/>
  <c r="G50" i="17"/>
  <c r="I34" i="17"/>
  <c r="G34" i="17"/>
  <c r="I21" i="17"/>
  <c r="G21" i="17"/>
  <c r="I18" i="17"/>
  <c r="I14" i="17"/>
  <c r="I117" i="17" s="1"/>
  <c r="I10" i="17"/>
  <c r="I113" i="17" s="1"/>
  <c r="G154" i="15"/>
  <c r="I218" i="15"/>
  <c r="I230" i="15" s="1"/>
  <c r="G218" i="15"/>
  <c r="G230" i="15" s="1"/>
  <c r="I212" i="15"/>
  <c r="G212" i="15"/>
  <c r="I207" i="15"/>
  <c r="G207" i="15"/>
  <c r="I202" i="15"/>
  <c r="G202" i="15"/>
  <c r="I199" i="15"/>
  <c r="G199" i="15"/>
  <c r="I198" i="15"/>
  <c r="G198" i="15"/>
  <c r="I197" i="15"/>
  <c r="G197" i="15"/>
  <c r="I196" i="15"/>
  <c r="G196" i="15"/>
  <c r="I195" i="15"/>
  <c r="G195" i="15"/>
  <c r="I194" i="15"/>
  <c r="G194" i="15"/>
  <c r="I193" i="15"/>
  <c r="G193" i="15"/>
  <c r="I187" i="15"/>
  <c r="G187" i="15"/>
  <c r="I185" i="15"/>
  <c r="G185" i="15"/>
  <c r="I183" i="15"/>
  <c r="G183" i="15"/>
  <c r="I181" i="15"/>
  <c r="G181" i="15"/>
  <c r="I179" i="15"/>
  <c r="G179" i="15"/>
  <c r="I177" i="15"/>
  <c r="I190" i="15" s="1"/>
  <c r="I227" i="15" s="1"/>
  <c r="G177" i="15"/>
  <c r="G190" i="15" s="1"/>
  <c r="G227" i="15" s="1"/>
  <c r="E169" i="15"/>
  <c r="I169" i="15" s="1"/>
  <c r="I168" i="15"/>
  <c r="G168" i="15"/>
  <c r="G167" i="15"/>
  <c r="I166" i="15"/>
  <c r="G166" i="15"/>
  <c r="I165" i="15"/>
  <c r="G165" i="15"/>
  <c r="I164" i="15"/>
  <c r="G164" i="15"/>
  <c r="I163" i="15"/>
  <c r="G163" i="15"/>
  <c r="I162" i="15"/>
  <c r="G162" i="15"/>
  <c r="I161" i="15"/>
  <c r="G161" i="15"/>
  <c r="I160" i="15"/>
  <c r="G160" i="15"/>
  <c r="I159" i="15"/>
  <c r="G159" i="15"/>
  <c r="I158" i="15"/>
  <c r="G158" i="15"/>
  <c r="I157" i="15"/>
  <c r="G157" i="15"/>
  <c r="I156" i="15"/>
  <c r="G156" i="15"/>
  <c r="I155" i="15"/>
  <c r="G155" i="15"/>
  <c r="I154" i="15"/>
  <c r="I153" i="15"/>
  <c r="G153" i="15"/>
  <c r="I152" i="15"/>
  <c r="G152" i="15"/>
  <c r="I146" i="15"/>
  <c r="I144" i="15"/>
  <c r="G144" i="15"/>
  <c r="I142" i="15"/>
  <c r="I139" i="15"/>
  <c r="G139" i="15"/>
  <c r="I135" i="15"/>
  <c r="G135" i="15"/>
  <c r="I131" i="15"/>
  <c r="G131" i="15"/>
  <c r="G130" i="15"/>
  <c r="I129" i="15"/>
  <c r="G129" i="15"/>
  <c r="I125" i="15"/>
  <c r="G125" i="15"/>
  <c r="I123" i="15"/>
  <c r="G123" i="15"/>
  <c r="I121" i="15"/>
  <c r="G121" i="15"/>
  <c r="I115" i="15"/>
  <c r="I113" i="15"/>
  <c r="G113" i="15"/>
  <c r="I96" i="15"/>
  <c r="G96" i="15"/>
  <c r="I85" i="15"/>
  <c r="G85" i="15"/>
  <c r="I68" i="15"/>
  <c r="G68" i="15"/>
  <c r="I50" i="15"/>
  <c r="G50" i="15"/>
  <c r="I25" i="15"/>
  <c r="G25" i="15"/>
  <c r="I11" i="15"/>
  <c r="I117" i="15" s="1"/>
  <c r="I224" i="15" s="1"/>
  <c r="G11" i="15"/>
  <c r="G117" i="15" s="1"/>
  <c r="G224" i="15" s="1"/>
  <c r="I113" i="14"/>
  <c r="I100" i="14"/>
  <c r="I108" i="14" s="1"/>
  <c r="I119" i="14" s="1"/>
  <c r="G100" i="14"/>
  <c r="G108" i="14" s="1"/>
  <c r="G119" i="14" s="1"/>
  <c r="E98" i="14"/>
  <c r="I98" i="14" s="1"/>
  <c r="I96" i="14"/>
  <c r="G96" i="14"/>
  <c r="I85" i="14"/>
  <c r="G85" i="14"/>
  <c r="I75" i="14"/>
  <c r="G75" i="14"/>
  <c r="I63" i="14"/>
  <c r="G63" i="14"/>
  <c r="I48" i="14"/>
  <c r="G48" i="14"/>
  <c r="I32" i="14"/>
  <c r="G32" i="14"/>
  <c r="I19" i="14"/>
  <c r="G19" i="14"/>
  <c r="I16" i="14"/>
  <c r="I12" i="14"/>
  <c r="I115" i="14" s="1"/>
  <c r="I8" i="14"/>
  <c r="I111" i="14" s="1"/>
  <c r="E161" i="12"/>
  <c r="G161" i="12" s="1"/>
  <c r="I218" i="12"/>
  <c r="I230" i="12" s="1"/>
  <c r="G218" i="12"/>
  <c r="G230" i="12" s="1"/>
  <c r="I212" i="12"/>
  <c r="G212" i="12"/>
  <c r="I207" i="12"/>
  <c r="G207" i="12"/>
  <c r="I202" i="12"/>
  <c r="G202" i="12"/>
  <c r="I199" i="12"/>
  <c r="G199" i="12"/>
  <c r="I198" i="12"/>
  <c r="G198" i="12"/>
  <c r="I197" i="12"/>
  <c r="G197" i="12"/>
  <c r="I196" i="12"/>
  <c r="G196" i="12"/>
  <c r="I195" i="12"/>
  <c r="G195" i="12"/>
  <c r="I194" i="12"/>
  <c r="G194" i="12"/>
  <c r="I193" i="12"/>
  <c r="G193" i="12"/>
  <c r="I187" i="12"/>
  <c r="G187" i="12"/>
  <c r="I185" i="12"/>
  <c r="G185" i="12"/>
  <c r="I183" i="12"/>
  <c r="G183" i="12"/>
  <c r="I181" i="12"/>
  <c r="G181" i="12"/>
  <c r="I179" i="12"/>
  <c r="G179" i="12"/>
  <c r="I177" i="12"/>
  <c r="I190" i="12" s="1"/>
  <c r="I227" i="12" s="1"/>
  <c r="G177" i="12"/>
  <c r="E169" i="12"/>
  <c r="I169" i="12" s="1"/>
  <c r="I168" i="12"/>
  <c r="G168" i="12"/>
  <c r="G167" i="12"/>
  <c r="I166" i="12"/>
  <c r="G166" i="12"/>
  <c r="I165" i="12"/>
  <c r="G165" i="12"/>
  <c r="I164" i="12"/>
  <c r="G164" i="12"/>
  <c r="I163" i="12"/>
  <c r="G163" i="12"/>
  <c r="I162" i="12"/>
  <c r="G162" i="12"/>
  <c r="I160" i="12"/>
  <c r="G160" i="12"/>
  <c r="I159" i="12"/>
  <c r="G159" i="12"/>
  <c r="I158" i="12"/>
  <c r="G158" i="12"/>
  <c r="I157" i="12"/>
  <c r="G157" i="12"/>
  <c r="I156" i="12"/>
  <c r="G156" i="12"/>
  <c r="I155" i="12"/>
  <c r="G155" i="12"/>
  <c r="I154" i="12"/>
  <c r="G154" i="12"/>
  <c r="I153" i="12"/>
  <c r="G153" i="12"/>
  <c r="I152" i="12"/>
  <c r="G152" i="12"/>
  <c r="I146" i="12"/>
  <c r="I144" i="12"/>
  <c r="G144" i="12"/>
  <c r="I142" i="12"/>
  <c r="I139" i="12"/>
  <c r="G139" i="12"/>
  <c r="I135" i="12"/>
  <c r="G135" i="12"/>
  <c r="I131" i="12"/>
  <c r="G131" i="12"/>
  <c r="G130" i="12"/>
  <c r="I129" i="12"/>
  <c r="G129" i="12"/>
  <c r="I125" i="12"/>
  <c r="G125" i="12"/>
  <c r="I123" i="12"/>
  <c r="G123" i="12"/>
  <c r="I121" i="12"/>
  <c r="G121" i="12"/>
  <c r="I115" i="12"/>
  <c r="I113" i="12"/>
  <c r="G113" i="12"/>
  <c r="I96" i="12"/>
  <c r="G96" i="12"/>
  <c r="I85" i="12"/>
  <c r="G85" i="12"/>
  <c r="I68" i="12"/>
  <c r="G68" i="12"/>
  <c r="I50" i="12"/>
  <c r="G50" i="12"/>
  <c r="I25" i="12"/>
  <c r="G25" i="12"/>
  <c r="I11" i="12"/>
  <c r="G11" i="12"/>
  <c r="I113" i="11"/>
  <c r="I100" i="11"/>
  <c r="I108" i="11" s="1"/>
  <c r="I119" i="11" s="1"/>
  <c r="G100" i="11"/>
  <c r="G108" i="11" s="1"/>
  <c r="G119" i="11" s="1"/>
  <c r="E98" i="11"/>
  <c r="I98" i="11" s="1"/>
  <c r="I96" i="11"/>
  <c r="G96" i="11"/>
  <c r="I85" i="11"/>
  <c r="G85" i="11"/>
  <c r="I75" i="11"/>
  <c r="G75" i="11"/>
  <c r="I63" i="11"/>
  <c r="G63" i="11"/>
  <c r="I48" i="11"/>
  <c r="G48" i="11"/>
  <c r="I32" i="11"/>
  <c r="G32" i="11"/>
  <c r="I19" i="11"/>
  <c r="G19" i="11"/>
  <c r="I16" i="11"/>
  <c r="I12" i="11"/>
  <c r="I115" i="11" s="1"/>
  <c r="I8" i="11"/>
  <c r="I111" i="11" s="1"/>
  <c r="I218" i="8"/>
  <c r="I230" i="8" s="1"/>
  <c r="G218" i="8"/>
  <c r="G230" i="8" s="1"/>
  <c r="I212" i="8"/>
  <c r="G212" i="8"/>
  <c r="I207" i="8"/>
  <c r="G207" i="8"/>
  <c r="I202" i="8"/>
  <c r="G202" i="8"/>
  <c r="I199" i="8"/>
  <c r="G199" i="8"/>
  <c r="I198" i="8"/>
  <c r="G198" i="8"/>
  <c r="I197" i="8"/>
  <c r="G197" i="8"/>
  <c r="I196" i="8"/>
  <c r="G196" i="8"/>
  <c r="I195" i="8"/>
  <c r="G195" i="8"/>
  <c r="I194" i="8"/>
  <c r="G194" i="8"/>
  <c r="I193" i="8"/>
  <c r="G193" i="8"/>
  <c r="I187" i="8"/>
  <c r="G187" i="8"/>
  <c r="I185" i="8"/>
  <c r="G185" i="8"/>
  <c r="I183" i="8"/>
  <c r="G183" i="8"/>
  <c r="I181" i="8"/>
  <c r="G181" i="8"/>
  <c r="I179" i="8"/>
  <c r="G179" i="8"/>
  <c r="I177" i="8"/>
  <c r="I190" i="8" s="1"/>
  <c r="I227" i="8" s="1"/>
  <c r="G177" i="8"/>
  <c r="E169" i="8"/>
  <c r="I169" i="8" s="1"/>
  <c r="I168" i="8"/>
  <c r="G168" i="8"/>
  <c r="G167" i="8"/>
  <c r="I166" i="8"/>
  <c r="G166" i="8"/>
  <c r="I165" i="8"/>
  <c r="G165" i="8"/>
  <c r="I164" i="8"/>
  <c r="G164" i="8"/>
  <c r="I163" i="8"/>
  <c r="G163" i="8"/>
  <c r="I162" i="8"/>
  <c r="G162" i="8"/>
  <c r="I161" i="8"/>
  <c r="G161" i="8"/>
  <c r="I160" i="8"/>
  <c r="G160" i="8"/>
  <c r="I159" i="8"/>
  <c r="G159" i="8"/>
  <c r="I158" i="8"/>
  <c r="G158" i="8"/>
  <c r="I157" i="8"/>
  <c r="G157" i="8"/>
  <c r="I156" i="8"/>
  <c r="G156" i="8"/>
  <c r="I155" i="8"/>
  <c r="G155" i="8"/>
  <c r="I154" i="8"/>
  <c r="G154" i="8"/>
  <c r="I153" i="8"/>
  <c r="G153" i="8"/>
  <c r="I152" i="8"/>
  <c r="G152" i="8"/>
  <c r="I146" i="8"/>
  <c r="I144" i="8"/>
  <c r="G144" i="8"/>
  <c r="I142" i="8"/>
  <c r="I139" i="8"/>
  <c r="G139" i="8"/>
  <c r="I135" i="8"/>
  <c r="G135" i="8"/>
  <c r="I131" i="8"/>
  <c r="G131" i="8"/>
  <c r="G130" i="8"/>
  <c r="I129" i="8"/>
  <c r="G129" i="8"/>
  <c r="I125" i="8"/>
  <c r="G125" i="8"/>
  <c r="I123" i="8"/>
  <c r="G123" i="8"/>
  <c r="I121" i="8"/>
  <c r="G121" i="8"/>
  <c r="I115" i="8"/>
  <c r="I113" i="8"/>
  <c r="G113" i="8"/>
  <c r="I96" i="8"/>
  <c r="G96" i="8"/>
  <c r="I85" i="8"/>
  <c r="G85" i="8"/>
  <c r="I68" i="8"/>
  <c r="G68" i="8"/>
  <c r="I50" i="8"/>
  <c r="G50" i="8"/>
  <c r="I25" i="8"/>
  <c r="G25" i="8"/>
  <c r="I11" i="8"/>
  <c r="G11" i="8"/>
  <c r="I218" i="5"/>
  <c r="I230" i="5" s="1"/>
  <c r="G218" i="5"/>
  <c r="G230" i="5" s="1"/>
  <c r="I212" i="5"/>
  <c r="G212" i="5"/>
  <c r="I207" i="5"/>
  <c r="G207" i="5"/>
  <c r="I202" i="5"/>
  <c r="G202" i="5"/>
  <c r="I199" i="5"/>
  <c r="G199" i="5"/>
  <c r="I198" i="5"/>
  <c r="G198" i="5"/>
  <c r="I197" i="5"/>
  <c r="G197" i="5"/>
  <c r="I196" i="5"/>
  <c r="G196" i="5"/>
  <c r="I195" i="5"/>
  <c r="G195" i="5"/>
  <c r="I194" i="5"/>
  <c r="G194" i="5"/>
  <c r="I193" i="5"/>
  <c r="G193" i="5"/>
  <c r="I187" i="5"/>
  <c r="G187" i="5"/>
  <c r="I185" i="5"/>
  <c r="G185" i="5"/>
  <c r="I183" i="5"/>
  <c r="G183" i="5"/>
  <c r="I181" i="5"/>
  <c r="G181" i="5"/>
  <c r="I179" i="5"/>
  <c r="G179" i="5"/>
  <c r="I177" i="5"/>
  <c r="I190" i="5" s="1"/>
  <c r="I227" i="5" s="1"/>
  <c r="G177" i="5"/>
  <c r="E169" i="5"/>
  <c r="I169" i="5" s="1"/>
  <c r="I168" i="5"/>
  <c r="G168" i="5"/>
  <c r="G167" i="5"/>
  <c r="I166" i="5"/>
  <c r="G166" i="5"/>
  <c r="I165" i="5"/>
  <c r="G165" i="5"/>
  <c r="I164" i="5"/>
  <c r="G164" i="5"/>
  <c r="I163" i="5"/>
  <c r="G163" i="5"/>
  <c r="I162" i="5"/>
  <c r="G162" i="5"/>
  <c r="I161" i="5"/>
  <c r="G161" i="5"/>
  <c r="I160" i="5"/>
  <c r="G160" i="5"/>
  <c r="I159" i="5"/>
  <c r="G159" i="5"/>
  <c r="I158" i="5"/>
  <c r="G158" i="5"/>
  <c r="I157" i="5"/>
  <c r="G157" i="5"/>
  <c r="I156" i="5"/>
  <c r="G156" i="5"/>
  <c r="I155" i="5"/>
  <c r="G155" i="5"/>
  <c r="I154" i="5"/>
  <c r="G154" i="5"/>
  <c r="I153" i="5"/>
  <c r="G153" i="5"/>
  <c r="I152" i="5"/>
  <c r="G152" i="5"/>
  <c r="I146" i="5"/>
  <c r="I144" i="5"/>
  <c r="G144" i="5"/>
  <c r="I142" i="5"/>
  <c r="I139" i="5"/>
  <c r="G139" i="5"/>
  <c r="I135" i="5"/>
  <c r="G135" i="5"/>
  <c r="I131" i="5"/>
  <c r="G131" i="5"/>
  <c r="G130" i="5"/>
  <c r="I129" i="5"/>
  <c r="G129" i="5"/>
  <c r="I125" i="5"/>
  <c r="G125" i="5"/>
  <c r="I123" i="5"/>
  <c r="G123" i="5"/>
  <c r="I121" i="5"/>
  <c r="G121" i="5"/>
  <c r="I115" i="5"/>
  <c r="I117" i="5" s="1"/>
  <c r="I224" i="5" s="1"/>
  <c r="I113" i="5"/>
  <c r="G113" i="5"/>
  <c r="I96" i="5"/>
  <c r="G96" i="5"/>
  <c r="I85" i="5"/>
  <c r="G85" i="5"/>
  <c r="I68" i="5"/>
  <c r="G68" i="5"/>
  <c r="I50" i="5"/>
  <c r="G50" i="5"/>
  <c r="I25" i="5"/>
  <c r="G25" i="5"/>
  <c r="I11" i="5"/>
  <c r="G11" i="5"/>
  <c r="E169" i="2"/>
  <c r="E98" i="1"/>
  <c r="I98" i="1" s="1"/>
  <c r="G96" i="1"/>
  <c r="I96" i="1"/>
  <c r="I117" i="8" l="1"/>
  <c r="I224" i="8" s="1"/>
  <c r="I161" i="12"/>
  <c r="G148" i="18"/>
  <c r="G225" i="18" s="1"/>
  <c r="G170" i="21"/>
  <c r="G226" i="21" s="1"/>
  <c r="I148" i="27"/>
  <c r="I225" i="27" s="1"/>
  <c r="G148" i="8"/>
  <c r="G225" i="8" s="1"/>
  <c r="I170" i="8"/>
  <c r="I226" i="8" s="1"/>
  <c r="G117" i="24"/>
  <c r="G224" i="24" s="1"/>
  <c r="G190" i="24"/>
  <c r="G227" i="24" s="1"/>
  <c r="G170" i="27"/>
  <c r="G226" i="27" s="1"/>
  <c r="G117" i="5"/>
  <c r="G224" i="5" s="1"/>
  <c r="I148" i="5"/>
  <c r="I225" i="5" s="1"/>
  <c r="G148" i="5"/>
  <c r="G225" i="5" s="1"/>
  <c r="G190" i="5"/>
  <c r="G227" i="5" s="1"/>
  <c r="G117" i="8"/>
  <c r="G224" i="8" s="1"/>
  <c r="I148" i="8"/>
  <c r="I225" i="8" s="1"/>
  <c r="G190" i="8"/>
  <c r="G227" i="8" s="1"/>
  <c r="G117" i="12"/>
  <c r="G224" i="12" s="1"/>
  <c r="I148" i="12"/>
  <c r="I225" i="12" s="1"/>
  <c r="G148" i="12"/>
  <c r="G225" i="12" s="1"/>
  <c r="G190" i="12"/>
  <c r="G227" i="12" s="1"/>
  <c r="I190" i="21"/>
  <c r="I227" i="21" s="1"/>
  <c r="I117" i="24"/>
  <c r="I224" i="24" s="1"/>
  <c r="I190" i="24"/>
  <c r="I227" i="24" s="1"/>
  <c r="G148" i="27"/>
  <c r="G225" i="27" s="1"/>
  <c r="I170" i="27"/>
  <c r="I226" i="27" s="1"/>
  <c r="I200" i="27"/>
  <c r="I228" i="27" s="1"/>
  <c r="I220" i="27"/>
  <c r="G200" i="27"/>
  <c r="G228" i="27" s="1"/>
  <c r="G220" i="27"/>
  <c r="I101" i="26"/>
  <c r="I119" i="26" s="1"/>
  <c r="I124" i="26" s="1"/>
  <c r="I125" i="26" s="1"/>
  <c r="I126" i="26" s="1"/>
  <c r="G101" i="26"/>
  <c r="G119" i="26" s="1"/>
  <c r="G124" i="26" s="1"/>
  <c r="G125" i="26" s="1"/>
  <c r="G126" i="26" s="1"/>
  <c r="I148" i="21"/>
  <c r="I225" i="21" s="1"/>
  <c r="G170" i="24"/>
  <c r="G226" i="24" s="1"/>
  <c r="I148" i="24"/>
  <c r="I225" i="24" s="1"/>
  <c r="G200" i="24"/>
  <c r="G228" i="24" s="1"/>
  <c r="G220" i="24"/>
  <c r="I200" i="24"/>
  <c r="I228" i="24" s="1"/>
  <c r="I220" i="24"/>
  <c r="I101" i="23"/>
  <c r="I119" i="23" s="1"/>
  <c r="I124" i="23" s="1"/>
  <c r="I125" i="23" s="1"/>
  <c r="I126" i="23" s="1"/>
  <c r="G101" i="23"/>
  <c r="G119" i="23" s="1"/>
  <c r="G124" i="23" s="1"/>
  <c r="G125" i="23" s="1"/>
  <c r="G126" i="23" s="1"/>
  <c r="I148" i="18"/>
  <c r="I225" i="18" s="1"/>
  <c r="G148" i="21"/>
  <c r="G225" i="21" s="1"/>
  <c r="I117" i="21"/>
  <c r="I224" i="21" s="1"/>
  <c r="I200" i="21"/>
  <c r="I228" i="21" s="1"/>
  <c r="I220" i="21"/>
  <c r="G200" i="21"/>
  <c r="G228" i="21" s="1"/>
  <c r="G220" i="21"/>
  <c r="I101" i="20"/>
  <c r="I119" i="20" s="1"/>
  <c r="I124" i="20" s="1"/>
  <c r="I125" i="20" s="1"/>
  <c r="I126" i="20" s="1"/>
  <c r="G101" i="20"/>
  <c r="G119" i="20" s="1"/>
  <c r="G124" i="20" s="1"/>
  <c r="G125" i="20" s="1"/>
  <c r="G126" i="20" s="1"/>
  <c r="G170" i="18"/>
  <c r="G226" i="18" s="1"/>
  <c r="I117" i="18"/>
  <c r="I224" i="18" s="1"/>
  <c r="I200" i="18"/>
  <c r="I228" i="18" s="1"/>
  <c r="I220" i="18"/>
  <c r="G200" i="18"/>
  <c r="G228" i="18" s="1"/>
  <c r="G220" i="18"/>
  <c r="I101" i="17"/>
  <c r="I119" i="17" s="1"/>
  <c r="G101" i="17"/>
  <c r="G119" i="17" s="1"/>
  <c r="G124" i="17" s="1"/>
  <c r="G125" i="17" s="1"/>
  <c r="G126" i="17" s="1"/>
  <c r="I124" i="17"/>
  <c r="I125" i="17" s="1"/>
  <c r="I126" i="17" s="1"/>
  <c r="G170" i="15"/>
  <c r="G226" i="15" s="1"/>
  <c r="I170" i="15"/>
  <c r="I226" i="15" s="1"/>
  <c r="G148" i="15"/>
  <c r="G225" i="15" s="1"/>
  <c r="I148" i="15"/>
  <c r="I225" i="15" s="1"/>
  <c r="I200" i="15"/>
  <c r="I228" i="15" s="1"/>
  <c r="I220" i="15"/>
  <c r="G200" i="15"/>
  <c r="G228" i="15" s="1"/>
  <c r="G220" i="15"/>
  <c r="I99" i="14"/>
  <c r="I117" i="14" s="1"/>
  <c r="G99" i="14"/>
  <c r="G117" i="14" s="1"/>
  <c r="G122" i="14" s="1"/>
  <c r="G123" i="14" s="1"/>
  <c r="G124" i="14" s="1"/>
  <c r="I122" i="14"/>
  <c r="I123" i="14" s="1"/>
  <c r="I124" i="14" s="1"/>
  <c r="G170" i="12"/>
  <c r="G226" i="12" s="1"/>
  <c r="I170" i="12"/>
  <c r="I226" i="12" s="1"/>
  <c r="I117" i="12"/>
  <c r="I224" i="12" s="1"/>
  <c r="I200" i="12"/>
  <c r="I228" i="12" s="1"/>
  <c r="I220" i="12"/>
  <c r="G200" i="12"/>
  <c r="G228" i="12" s="1"/>
  <c r="G220" i="12"/>
  <c r="G99" i="11"/>
  <c r="G117" i="11" s="1"/>
  <c r="G122" i="11" s="1"/>
  <c r="G123" i="11" s="1"/>
  <c r="G124" i="11" s="1"/>
  <c r="I99" i="11"/>
  <c r="I117" i="11" s="1"/>
  <c r="I122" i="11" s="1"/>
  <c r="I123" i="11" s="1"/>
  <c r="I124" i="11" s="1"/>
  <c r="G170" i="8"/>
  <c r="G226" i="8" s="1"/>
  <c r="I200" i="8"/>
  <c r="I228" i="8" s="1"/>
  <c r="I220" i="8"/>
  <c r="G200" i="8"/>
  <c r="G228" i="8" s="1"/>
  <c r="G220" i="8"/>
  <c r="G170" i="5"/>
  <c r="G226" i="5" s="1"/>
  <c r="I170" i="5"/>
  <c r="I226" i="5" s="1"/>
  <c r="I200" i="5"/>
  <c r="I228" i="5" s="1"/>
  <c r="I220" i="5"/>
  <c r="G200" i="5"/>
  <c r="G228" i="5" s="1"/>
  <c r="G220" i="5"/>
  <c r="I113" i="1"/>
  <c r="I12" i="1"/>
  <c r="I115" i="1" s="1"/>
  <c r="I8" i="1"/>
  <c r="I111" i="1" s="1"/>
  <c r="I16" i="1"/>
  <c r="G216" i="27" l="1"/>
  <c r="G229" i="27" s="1"/>
  <c r="G231" i="27" s="1"/>
  <c r="I216" i="27"/>
  <c r="I229" i="27" s="1"/>
  <c r="I231" i="27" s="1"/>
  <c r="I236" i="27" s="1"/>
  <c r="H129" i="26"/>
  <c r="H13" i="28" s="1"/>
  <c r="G216" i="24"/>
  <c r="G229" i="24" s="1"/>
  <c r="G231" i="24" s="1"/>
  <c r="I216" i="24"/>
  <c r="I229" i="24" s="1"/>
  <c r="I231" i="24" s="1"/>
  <c r="I236" i="24" s="1"/>
  <c r="H129" i="23"/>
  <c r="H13" i="25" s="1"/>
  <c r="G216" i="21"/>
  <c r="G229" i="21" s="1"/>
  <c r="G231" i="21" s="1"/>
  <c r="I216" i="21"/>
  <c r="I229" i="21" s="1"/>
  <c r="I231" i="21" s="1"/>
  <c r="I236" i="21" s="1"/>
  <c r="H129" i="20"/>
  <c r="H13" i="22" s="1"/>
  <c r="G216" i="18"/>
  <c r="G229" i="18" s="1"/>
  <c r="G231" i="18" s="1"/>
  <c r="I216" i="18"/>
  <c r="I229" i="18" s="1"/>
  <c r="I231" i="18" s="1"/>
  <c r="I236" i="18" s="1"/>
  <c r="H129" i="17"/>
  <c r="H13" i="19" s="1"/>
  <c r="G216" i="15"/>
  <c r="G229" i="15" s="1"/>
  <c r="G231" i="15" s="1"/>
  <c r="I216" i="15"/>
  <c r="I229" i="15" s="1"/>
  <c r="I231" i="15" s="1"/>
  <c r="I236" i="15" s="1"/>
  <c r="H127" i="14"/>
  <c r="H13" i="16" s="1"/>
  <c r="G216" i="12"/>
  <c r="G229" i="12" s="1"/>
  <c r="G231" i="12" s="1"/>
  <c r="I216" i="12"/>
  <c r="I229" i="12" s="1"/>
  <c r="I231" i="12" s="1"/>
  <c r="I236" i="12" s="1"/>
  <c r="H127" i="11"/>
  <c r="H13" i="13" s="1"/>
  <c r="G216" i="8"/>
  <c r="G229" i="8" s="1"/>
  <c r="G231" i="8" s="1"/>
  <c r="I216" i="8"/>
  <c r="I229" i="8" s="1"/>
  <c r="I231" i="8" s="1"/>
  <c r="I236" i="8" s="1"/>
  <c r="I216" i="5"/>
  <c r="I229" i="5" s="1"/>
  <c r="I231" i="5" s="1"/>
  <c r="I236" i="5" s="1"/>
  <c r="G216" i="5"/>
  <c r="G229" i="5" s="1"/>
  <c r="G231" i="5" s="1"/>
  <c r="G25" i="2"/>
  <c r="G50" i="2"/>
  <c r="G68" i="2"/>
  <c r="G85" i="2"/>
  <c r="G96" i="2"/>
  <c r="G113" i="2"/>
  <c r="G121" i="2"/>
  <c r="G123" i="2"/>
  <c r="G125" i="2"/>
  <c r="G129" i="2"/>
  <c r="G130" i="2"/>
  <c r="G131" i="2"/>
  <c r="G135" i="2"/>
  <c r="G139" i="2"/>
  <c r="G144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77" i="2"/>
  <c r="G179" i="2"/>
  <c r="G181" i="2"/>
  <c r="G183" i="2"/>
  <c r="G185" i="2"/>
  <c r="G187" i="2"/>
  <c r="G193" i="2"/>
  <c r="G194" i="2"/>
  <c r="G195" i="2"/>
  <c r="G196" i="2"/>
  <c r="G197" i="2"/>
  <c r="G198" i="2"/>
  <c r="G199" i="2"/>
  <c r="G202" i="2"/>
  <c r="G207" i="2"/>
  <c r="G212" i="2"/>
  <c r="G218" i="2"/>
  <c r="I25" i="2"/>
  <c r="I50" i="2"/>
  <c r="I68" i="2"/>
  <c r="I85" i="2"/>
  <c r="I96" i="2"/>
  <c r="I113" i="2"/>
  <c r="I115" i="2"/>
  <c r="I121" i="2"/>
  <c r="I123" i="2"/>
  <c r="I125" i="2"/>
  <c r="I129" i="2"/>
  <c r="I131" i="2"/>
  <c r="I135" i="2"/>
  <c r="I139" i="2"/>
  <c r="I142" i="2"/>
  <c r="I144" i="2"/>
  <c r="I146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8" i="2"/>
  <c r="I169" i="2"/>
  <c r="I177" i="2"/>
  <c r="I179" i="2"/>
  <c r="I181" i="2"/>
  <c r="I183" i="2"/>
  <c r="I185" i="2"/>
  <c r="I187" i="2"/>
  <c r="I193" i="2"/>
  <c r="I194" i="2"/>
  <c r="I195" i="2"/>
  <c r="I196" i="2"/>
  <c r="I197" i="2"/>
  <c r="I198" i="2"/>
  <c r="I199" i="2"/>
  <c r="I202" i="2"/>
  <c r="I207" i="2"/>
  <c r="I212" i="2"/>
  <c r="I218" i="2"/>
  <c r="I11" i="2"/>
  <c r="G11" i="2"/>
  <c r="G32" i="1"/>
  <c r="G48" i="1"/>
  <c r="G63" i="1"/>
  <c r="G75" i="1"/>
  <c r="G85" i="1"/>
  <c r="G100" i="1"/>
  <c r="G19" i="1"/>
  <c r="I32" i="1"/>
  <c r="I48" i="1"/>
  <c r="I63" i="1"/>
  <c r="I75" i="1"/>
  <c r="I85" i="1"/>
  <c r="I100" i="1"/>
  <c r="I19" i="1"/>
  <c r="G99" i="1" l="1"/>
  <c r="G117" i="1" s="1"/>
  <c r="I99" i="1"/>
  <c r="I117" i="1" s="1"/>
  <c r="G190" i="2"/>
  <c r="G227" i="2" s="1"/>
  <c r="I190" i="2"/>
  <c r="I227" i="2" s="1"/>
  <c r="G236" i="27"/>
  <c r="G237" i="27" s="1"/>
  <c r="G238" i="27" s="1"/>
  <c r="H16" i="28" s="1"/>
  <c r="H18" i="28" s="1"/>
  <c r="G236" i="24"/>
  <c r="G237" i="24" s="1"/>
  <c r="G238" i="24" s="1"/>
  <c r="H16" i="25" s="1"/>
  <c r="H18" i="25" s="1"/>
  <c r="G236" i="21"/>
  <c r="G237" i="21" s="1"/>
  <c r="G238" i="21" s="1"/>
  <c r="H16" i="22" s="1"/>
  <c r="H18" i="22" s="1"/>
  <c r="G236" i="18"/>
  <c r="G237" i="18" s="1"/>
  <c r="G238" i="18" s="1"/>
  <c r="H16" i="19" s="1"/>
  <c r="H18" i="19" s="1"/>
  <c r="G236" i="15"/>
  <c r="G237" i="15" s="1"/>
  <c r="G238" i="15" s="1"/>
  <c r="H16" i="16" s="1"/>
  <c r="H18" i="16" s="1"/>
  <c r="G236" i="12"/>
  <c r="G237" i="12" s="1"/>
  <c r="G238" i="12" s="1"/>
  <c r="H16" i="13" s="1"/>
  <c r="H18" i="13" s="1"/>
  <c r="G236" i="8"/>
  <c r="G237" i="8" s="1"/>
  <c r="G238" i="8" s="1"/>
  <c r="G236" i="5"/>
  <c r="G237" i="5" s="1"/>
  <c r="G238" i="5" s="1"/>
  <c r="I230" i="2"/>
  <c r="I220" i="2"/>
  <c r="G230" i="2"/>
  <c r="G220" i="2"/>
  <c r="I200" i="2"/>
  <c r="I228" i="2" s="1"/>
  <c r="G200" i="2"/>
  <c r="G228" i="2" s="1"/>
  <c r="G170" i="2"/>
  <c r="G226" i="2" s="1"/>
  <c r="I170" i="2"/>
  <c r="I226" i="2" s="1"/>
  <c r="I148" i="2"/>
  <c r="I225" i="2" s="1"/>
  <c r="G148" i="2"/>
  <c r="G225" i="2" s="1"/>
  <c r="G117" i="2"/>
  <c r="G224" i="2" s="1"/>
  <c r="I117" i="2"/>
  <c r="I224" i="2" s="1"/>
  <c r="G108" i="1"/>
  <c r="I108" i="1"/>
  <c r="I119" i="1" s="1"/>
  <c r="I122" i="1" s="1"/>
  <c r="H16" i="9" l="1"/>
  <c r="H16" i="7"/>
  <c r="G216" i="2"/>
  <c r="G229" i="2" s="1"/>
  <c r="G231" i="2" s="1"/>
  <c r="I216" i="2"/>
  <c r="I229" i="2" s="1"/>
  <c r="I231" i="2" s="1"/>
  <c r="I236" i="2" s="1"/>
  <c r="G119" i="1"/>
  <c r="G236" i="2" l="1"/>
  <c r="G237" i="2" s="1"/>
  <c r="G238" i="2" s="1"/>
  <c r="I123" i="1"/>
  <c r="I124" i="1" s="1"/>
  <c r="D251" i="2" l="1"/>
  <c r="H16" i="3"/>
  <c r="G122" i="1"/>
  <c r="G123" i="1" s="1"/>
  <c r="G124" i="1" s="1"/>
  <c r="D247" i="2" l="1"/>
  <c r="H127" i="1"/>
  <c r="H13" i="3" s="1"/>
  <c r="H18" i="3" s="1"/>
</calcChain>
</file>

<file path=xl/sharedStrings.xml><?xml version="1.0" encoding="utf-8"?>
<sst xmlns="http://schemas.openxmlformats.org/spreadsheetml/2006/main" count="4216" uniqueCount="396">
  <si>
    <t>km</t>
  </si>
  <si>
    <t xml:space="preserve"> </t>
  </si>
  <si>
    <t>1.1.</t>
  </si>
  <si>
    <t>1.2.</t>
  </si>
  <si>
    <t>ens</t>
  </si>
  <si>
    <t>1.3.</t>
  </si>
  <si>
    <t>II.</t>
  </si>
  <si>
    <t>1 oeillet à rotule</t>
  </si>
  <si>
    <t xml:space="preserve">1 oeillet à rotule </t>
  </si>
  <si>
    <t>IACM + MALT</t>
  </si>
  <si>
    <t>III.</t>
  </si>
  <si>
    <t>u</t>
  </si>
  <si>
    <t>m</t>
  </si>
  <si>
    <t>FOURNITURE</t>
  </si>
  <si>
    <t>2.1</t>
  </si>
  <si>
    <t xml:space="preserve"> 54,6mm² </t>
  </si>
  <si>
    <t>TVA 18%</t>
  </si>
  <si>
    <t>1.1</t>
  </si>
  <si>
    <t>1.2</t>
  </si>
  <si>
    <t>1.3</t>
  </si>
  <si>
    <t>3.1</t>
  </si>
  <si>
    <t>3.2</t>
  </si>
  <si>
    <t>3.3</t>
  </si>
  <si>
    <t>3.4</t>
  </si>
  <si>
    <t>3.5</t>
  </si>
  <si>
    <t>3.6</t>
  </si>
  <si>
    <t>2.2</t>
  </si>
  <si>
    <t>2.2.1</t>
  </si>
  <si>
    <t>2.2.2</t>
  </si>
  <si>
    <t>2.2.3</t>
  </si>
  <si>
    <t>2.2.4</t>
  </si>
  <si>
    <t>2.2.5</t>
  </si>
  <si>
    <t>Quantité</t>
  </si>
  <si>
    <t>I</t>
  </si>
  <si>
    <t>AERIENNE</t>
  </si>
  <si>
    <t>Ens</t>
  </si>
  <si>
    <t>NA3x2000</t>
  </si>
  <si>
    <t>CS740_BS16_180/842</t>
  </si>
  <si>
    <t>Almelec 54,6 mm²</t>
  </si>
  <si>
    <t>1.4</t>
  </si>
  <si>
    <t>CS40_BS11_120/607</t>
  </si>
  <si>
    <t>1.5</t>
  </si>
  <si>
    <t>1.6</t>
  </si>
  <si>
    <t>1.7</t>
  </si>
  <si>
    <t>1.8</t>
  </si>
  <si>
    <t>U</t>
  </si>
  <si>
    <t>II</t>
  </si>
  <si>
    <t>2.3</t>
  </si>
  <si>
    <t>complète</t>
  </si>
  <si>
    <t>2.4</t>
  </si>
  <si>
    <t>2.5</t>
  </si>
  <si>
    <t>4 x 70 mm² CU</t>
  </si>
  <si>
    <t>2.6</t>
  </si>
  <si>
    <t>2.8</t>
  </si>
  <si>
    <t>III</t>
  </si>
  <si>
    <t>3.7</t>
  </si>
  <si>
    <t>3.8</t>
  </si>
  <si>
    <t>3.9</t>
  </si>
  <si>
    <t>3.10</t>
  </si>
  <si>
    <t>3.11</t>
  </si>
  <si>
    <t>Transtacteur T2 D 76</t>
  </si>
  <si>
    <t>3.12</t>
  </si>
  <si>
    <t>3.13</t>
  </si>
  <si>
    <t>3.14</t>
  </si>
  <si>
    <t>IV</t>
  </si>
  <si>
    <t>4.1</t>
  </si>
  <si>
    <t>Crosse EP</t>
  </si>
  <si>
    <t>4.2</t>
  </si>
  <si>
    <t>4.3</t>
  </si>
  <si>
    <t>V</t>
  </si>
  <si>
    <t>5.1</t>
  </si>
  <si>
    <t>5.2</t>
  </si>
  <si>
    <t>5.3</t>
  </si>
  <si>
    <t>5.4</t>
  </si>
  <si>
    <t>CIF OU CIP</t>
  </si>
  <si>
    <t>Cadre de scellement(disjoncteur,</t>
  </si>
  <si>
    <t>4.4</t>
  </si>
  <si>
    <t>4.5</t>
  </si>
  <si>
    <t>4.6</t>
  </si>
  <si>
    <t>4.7</t>
  </si>
  <si>
    <t>u.</t>
  </si>
  <si>
    <t>ENS.</t>
  </si>
  <si>
    <t>5.5</t>
  </si>
  <si>
    <t>5.6</t>
  </si>
  <si>
    <t>5.7</t>
  </si>
  <si>
    <t>6.1</t>
  </si>
  <si>
    <t>6.2</t>
  </si>
  <si>
    <t>6.3</t>
  </si>
  <si>
    <t>3.15</t>
  </si>
  <si>
    <t>VI</t>
  </si>
  <si>
    <t>VII</t>
  </si>
  <si>
    <t>Transformateur H 61 50 kVA/33/04 KV</t>
  </si>
  <si>
    <t>2.9</t>
  </si>
  <si>
    <t>2.10</t>
  </si>
  <si>
    <t>2.11</t>
  </si>
  <si>
    <t>HEA 180/11 m</t>
  </si>
  <si>
    <t>HEA 180/09 m</t>
  </si>
  <si>
    <t>HEA 160/11 m</t>
  </si>
  <si>
    <t>HEA 160/9 m</t>
  </si>
  <si>
    <t>HEA 140/11 m</t>
  </si>
  <si>
    <t>HEA 140/9 m</t>
  </si>
  <si>
    <t>HEA 120/9 m</t>
  </si>
  <si>
    <t>3.16</t>
  </si>
  <si>
    <t>3.17</t>
  </si>
  <si>
    <t>3.18</t>
  </si>
  <si>
    <t>les équipements électriques</t>
  </si>
  <si>
    <t>Dismatic 3A</t>
  </si>
  <si>
    <t>ENS</t>
  </si>
  <si>
    <t xml:space="preserve">BRANCHEMENTS ABONNES </t>
  </si>
  <si>
    <t>PM</t>
  </si>
  <si>
    <t>INTERCONNEXION</t>
  </si>
  <si>
    <t>RECAPITULATIF TTC</t>
  </si>
  <si>
    <t>DISTRIBUTION</t>
  </si>
  <si>
    <t>2.2.6</t>
  </si>
  <si>
    <t>2.2.7</t>
  </si>
  <si>
    <t>LIGNE DE DISTRIBUTION DU VILLAGE DE  RAMSA  A SEGUENEGA   /OUAHIGOUYA</t>
  </si>
  <si>
    <t>LIGNE DE DISTRIBUTION DU VILLAGE DE  SARIA ET OUALLE  A YAKO</t>
  </si>
  <si>
    <t>LIGNE DE DISTRIBUTION DU VILLAGE DE  KOMPIENBIGA ET CARREFOUR</t>
  </si>
  <si>
    <t>FDE</t>
  </si>
  <si>
    <t>OUAGADOUGOU</t>
  </si>
  <si>
    <t xml:space="preserve">           RESEAUX DE DISTRIBUTION TANWALBOUGOU ET NAMOUNGOU</t>
  </si>
  <si>
    <t xml:space="preserve">           RESEAUX DE DISTRIBUTION YOYO</t>
  </si>
  <si>
    <t xml:space="preserve">           RESEAUX DE DISTRIBUTION VAONGHO</t>
  </si>
  <si>
    <t xml:space="preserve">           RESEAUX DE DISTRIBUTION TAPOCO</t>
  </si>
  <si>
    <t>Выполнение исследований, поставка материалов и оборудования, строительство линий, тестирование и ввод в эксплуатацию</t>
  </si>
  <si>
    <t xml:space="preserve">            электрических сетей населенных пунктов  SAO  A BOUSSE</t>
  </si>
  <si>
    <t>(1) Порядковый номер</t>
  </si>
  <si>
    <t>(2)                                                                            Наименование
        (Марка, тип и модель)</t>
  </si>
  <si>
    <t>(3)   Единица</t>
  </si>
  <si>
    <t>(4) Количетво</t>
  </si>
  <si>
    <t>(5)                             Цена за единицу без НДС (КФА)</t>
  </si>
  <si>
    <t>ПОСТАВКА</t>
  </si>
  <si>
    <t>УСТАНОВКА</t>
  </si>
  <si>
    <t>(6)                             Общая стоимость без НДС (КФА)                       (р 4x5)</t>
  </si>
  <si>
    <t>Топографическая съемка</t>
  </si>
  <si>
    <t>Механическое исследование + создание профилей</t>
  </si>
  <si>
    <t>Открытие линии рядка</t>
  </si>
  <si>
    <t xml:space="preserve">Строительство линии соединения HTA </t>
  </si>
  <si>
    <t>Переоборудование существующих структур</t>
  </si>
  <si>
    <t>Устранение опор BTA  существующей сети с подключением к восстановлению</t>
  </si>
  <si>
    <t>и передать в штаб-квартиру coopel чтобы перераспределить в городе, чтобы быть электрифицированым</t>
  </si>
  <si>
    <t>Подключение линии на поддержку существующей линии</t>
  </si>
  <si>
    <t>Поставка и монтаж:</t>
  </si>
  <si>
    <t>Вооружение типа горизонтальная поверхность NA3X2000 à NA5Y12500</t>
  </si>
  <si>
    <t>3  составные изоляторы  CS740_BS16_180/842 каждый включает :</t>
  </si>
  <si>
    <t>1 держатель</t>
  </si>
  <si>
    <t>1 глазное яблоко</t>
  </si>
  <si>
    <t xml:space="preserve"> 1 шар-гнездо</t>
  </si>
  <si>
    <t>1 зажим крепления для затяжки 5D95 для Almélec 54,6 mm²</t>
  </si>
  <si>
    <t>1 составной изолятор CS40_BS11_120/607 пересечения с</t>
  </si>
  <si>
    <t>1 кронштейн исх.</t>
  </si>
  <si>
    <t>1 комплект выравнивания для Almelec 54,6 или 148 mm²</t>
  </si>
  <si>
    <t>Двойной анкерный портик</t>
  </si>
  <si>
    <t xml:space="preserve">Парная опора типа HEA или HEB180 /12 m </t>
  </si>
  <si>
    <t>Вооружение типа горизонтальная поверхность NA3X2000 к NA5Y12500</t>
  </si>
  <si>
    <t>Вооружение типа горизонтальная поверхность NA4Y10000 к NA5Y12500</t>
  </si>
  <si>
    <t>1 комплект выравнивания 5D95 к 150 для Almelec 54,6 à 148 mm²</t>
  </si>
  <si>
    <t>6  составных анкерных изоляторов CS740_BS16_180/842   каждый включает :</t>
  </si>
  <si>
    <t>1 составной изолятор подвеса  CS40_BS11_120/607 каждый включает :</t>
  </si>
  <si>
    <t>Поддержка системы заземления</t>
  </si>
  <si>
    <t xml:space="preserve">Двойная анкерная опора </t>
  </si>
  <si>
    <t xml:space="preserve">Двойная подставка типа HEA или HEB 160/12 m </t>
  </si>
  <si>
    <t>6  составных анкерных изоляторов CS740_BS16_180/842 каждый включает :</t>
  </si>
  <si>
    <t>1 зажим крепления для затяжки 5D95 на 150 для Almélec 54,6 на 148 mm²</t>
  </si>
  <si>
    <t>1  составной анкерный изолятор CS40_BS11_120/607  каждый включает :</t>
  </si>
  <si>
    <t>1 шар-гнездо</t>
  </si>
  <si>
    <t>1  комплект выравнивания для Almelec 54,6 или 148 mm²</t>
  </si>
  <si>
    <t>поддержка системы заземления</t>
  </si>
  <si>
    <t xml:space="preserve">Поддержка IACM  + IACM   80 A   </t>
  </si>
  <si>
    <t xml:space="preserve">Парная опора типа HEA или HEB160 /12 m </t>
  </si>
  <si>
    <t>Вооружение типа горизонтальная поверхность NA3X6300 к NA5Y12500</t>
  </si>
  <si>
    <t>3 составные изоляторы CS40_BS11_120/607</t>
  </si>
  <si>
    <t>1 зажим крепления для затяжки 5D150 à 226 для Almelec 148 mm²</t>
  </si>
  <si>
    <t>Поддержка выравнивания</t>
  </si>
  <si>
    <t>Поддержка типа HEA или HEB 160 /12 m оборудованная</t>
  </si>
  <si>
    <t>3 композитные подвесные изоляторы CS40_BS11_120/607 каждый совместит выравнивание + рог</t>
  </si>
  <si>
    <t xml:space="preserve">1  комплект выравнивания для Almelec </t>
  </si>
  <si>
    <t>Опоры выравнивания</t>
  </si>
  <si>
    <t xml:space="preserve">Поверхность-арка NV 2 50x50 à 60x70 </t>
  </si>
  <si>
    <t xml:space="preserve">Оборудованная поддержка типа HEA или HEB160 /12 m </t>
  </si>
  <si>
    <t>Рукоятка наклонная подвесная</t>
  </si>
  <si>
    <t>Кабель almeec 54,6 mm²</t>
  </si>
  <si>
    <t>Нумерация позиций</t>
  </si>
  <si>
    <t>ИТОГО 2</t>
  </si>
  <si>
    <t>ИТОГО 3</t>
  </si>
  <si>
    <t>ПОДСЧЕТ</t>
  </si>
  <si>
    <t xml:space="preserve">Должность подсчета открытого типа  HTA </t>
  </si>
  <si>
    <t xml:space="preserve"> тип наружний, состоящего из :</t>
  </si>
  <si>
    <t>Комплект из 3 TP</t>
  </si>
  <si>
    <t>Комплект из 3 TC</t>
  </si>
  <si>
    <t>Набор из 3-разрядников + MALT</t>
  </si>
  <si>
    <t>Коробка подсчета</t>
  </si>
  <si>
    <t>ЗАКЛЮЧИТЕЛЬНО</t>
  </si>
  <si>
    <t>МЕХАНИЧЕСКИЕ ИССЛЕДОВАНИЯ+СОЗДАНИЕ ПРОФИЛЕЙ</t>
  </si>
  <si>
    <t>ОТКРЫТИЕ ЛИНИИ РЯДКА</t>
  </si>
  <si>
    <t>СТРОИТЕЛЬСТВО ЛИНИИ СОЕДИНЕНИЯ</t>
  </si>
  <si>
    <t>ИТОГО HTTVA</t>
  </si>
  <si>
    <t>ИТОГО TTC</t>
  </si>
  <si>
    <t>СТРОИТЕЛЬСТВО ВОЗДУШНОЙ ЛИНИИ   HTA</t>
  </si>
  <si>
    <t>Пункт</t>
  </si>
  <si>
    <t>Обозначение</t>
  </si>
  <si>
    <t>Единица</t>
  </si>
  <si>
    <t>Количество</t>
  </si>
  <si>
    <t>МОНТАЖ</t>
  </si>
  <si>
    <t>CIF ИЛИ CIP</t>
  </si>
  <si>
    <t>местная валюта</t>
  </si>
  <si>
    <t>Общая цена в F CFA</t>
  </si>
  <si>
    <t>Открытие помещения</t>
  </si>
  <si>
    <t>Опора подключения антенны</t>
  </si>
  <si>
    <t>1 составной изолятор подвеса  CS40_BS11_120/607 ,пересечения с</t>
  </si>
  <si>
    <t xml:space="preserve">Двойная подставка типа  HEA 160/12 m </t>
  </si>
  <si>
    <t>Вооружение типа горизонтальная поверхность</t>
  </si>
  <si>
    <t xml:space="preserve">6  составных анкерных изоляторов </t>
  </si>
  <si>
    <t>33 KV каждый включает :</t>
  </si>
  <si>
    <t>1 зажим крепления для затяжки 5D95</t>
  </si>
  <si>
    <t>1 составной изолятор подвеса</t>
  </si>
  <si>
    <t>для Almelec 54,6 mm²</t>
  </si>
  <si>
    <t>1 пересечение каналов</t>
  </si>
  <si>
    <t>33KV включая</t>
  </si>
  <si>
    <t xml:space="preserve">1  комплект выравнивания для </t>
  </si>
  <si>
    <t>Котлован+ укладка</t>
  </si>
  <si>
    <t>Поддержка IACM 50,5A Ë 400A</t>
  </si>
  <si>
    <t xml:space="preserve">Парная поддержка типа HEA или HEB160 /12 m </t>
  </si>
  <si>
    <t>33KV  каждый включает :</t>
  </si>
  <si>
    <t xml:space="preserve">1 зажим крепления для затяжки 5D95 </t>
  </si>
  <si>
    <t>Поддержка типа HEA 160/12 m</t>
  </si>
  <si>
    <t>Поверхность-арка  NV 2-50x50</t>
  </si>
  <si>
    <t>3 композитные изоляторы выравнивания+рог</t>
  </si>
  <si>
    <t>каждый включает :</t>
  </si>
  <si>
    <t xml:space="preserve">         1 тесьма AP 16-12</t>
  </si>
  <si>
    <t>3 композитные изоляторы CS740_BS16_180/842 каждый включает:</t>
  </si>
  <si>
    <t>3 композитные подвесные изоляторы  CS40_BS11_120/607   каждый совместит выравнивание + рог</t>
  </si>
  <si>
    <t>Анкерная опора простого типа</t>
  </si>
  <si>
    <t>Двойная поддержка типа  HEA 160/12 m</t>
  </si>
  <si>
    <t xml:space="preserve">Двойная поддержка типа HEA или HEB160 /12 m </t>
  </si>
  <si>
    <t>3 композитные анкерные изоляторы  CS740_BS16_180/842  каждый включает:</t>
  </si>
  <si>
    <t>1 зажим крепления для затяжки  5D95</t>
  </si>
  <si>
    <t>Набор из 3-разрядников  36 kv типа ZoN</t>
  </si>
  <si>
    <t>замыкания на землю+ 1 опора + 1 MALT</t>
  </si>
  <si>
    <t>ИТОГО 1</t>
  </si>
  <si>
    <t>СТРОИТЕЛЬСТВО ПОСТА H 61</t>
  </si>
  <si>
    <t xml:space="preserve">
Подвес для H 61</t>
  </si>
  <si>
    <t>Трансформатор H 61 100 kVA/33/04 KV</t>
  </si>
  <si>
    <t>с выключателем типа 6</t>
  </si>
  <si>
    <t>с полным рычагом</t>
  </si>
  <si>
    <t xml:space="preserve">Коробка на верху столба </t>
  </si>
  <si>
    <t>Трансформатор H 61 50 kVA/33/04 KV</t>
  </si>
  <si>
    <t>с выключателем типа 3</t>
  </si>
  <si>
    <t>кабелем 4x70 mm² Cu</t>
  </si>
  <si>
    <t xml:space="preserve">Соединенный трансформатор-коробка на верху столба </t>
  </si>
  <si>
    <t>Соединенный трансформатор-отвод  BTA кабелем</t>
  </si>
  <si>
    <t>Платформа для маневра</t>
  </si>
  <si>
    <t>1 Заземление масс</t>
  </si>
  <si>
    <t xml:space="preserve">СТРОИТЕЛЬСТВО СЕТИ BTA  </t>
  </si>
  <si>
    <t>Совместное выравнивание  ES 54 + BH 12x40</t>
  </si>
  <si>
    <t>Анкерный комплект RPAC</t>
  </si>
  <si>
    <t>Анкерный зажим PA 25</t>
  </si>
  <si>
    <t>Предварительно собранный кабель 
3x70+54,6 mm² + 1X 16 mm² ALU</t>
  </si>
  <si>
    <t>Предварительно собранный кабель 
3x35+54,6 mm² ALU</t>
  </si>
  <si>
    <t>Предварительно собранный кабель 
4x16  mm² ALU</t>
  </si>
  <si>
    <t>Предварительно собранный кабель 
2x16 mm² ALU</t>
  </si>
  <si>
    <t>Коннектор CT 25</t>
  </si>
  <si>
    <t>Заземление нейтрали</t>
  </si>
  <si>
    <t xml:space="preserve">                                           ИТОГО III</t>
  </si>
  <si>
    <t>ПОДСЧЕТ   DT/BTA</t>
  </si>
  <si>
    <t>Поставка и установка:</t>
  </si>
  <si>
    <t xml:space="preserve">трансформатор тока TC de 150/5A </t>
  </si>
  <si>
    <t>Компактный автоматический выключатель de 160 A</t>
  </si>
  <si>
    <t>Перепускной сетки 4x150 Tôle</t>
  </si>
  <si>
    <t>Уплотнительная рамка (выключатель,</t>
  </si>
  <si>
    <t>TC и при двойном подсчете)</t>
  </si>
  <si>
    <t>Cosse луженой меди 70mm²</t>
  </si>
  <si>
    <t xml:space="preserve">Строительство: </t>
  </si>
  <si>
    <t>Локальный подсчет 2x2x2,5 построить у подножия опоры</t>
  </si>
  <si>
    <t xml:space="preserve"> электрооборудования</t>
  </si>
  <si>
    <t xml:space="preserve">Трансформатор для размещения </t>
  </si>
  <si>
    <t xml:space="preserve">                                   ИТОГО VI</t>
  </si>
  <si>
    <t xml:space="preserve">СТРОИТЕЛЬСТВО СЕТИ  EP </t>
  </si>
  <si>
    <t>Светильник EP</t>
  </si>
  <si>
    <t>Лампа SHD  de 150W</t>
  </si>
  <si>
    <t>Кабель 2x2,5mMM² cu</t>
  </si>
  <si>
    <t>Transtacteur BTT2 D76 прокалывания изоляции</t>
  </si>
  <si>
    <t>Комплект монтажных принадлежностей</t>
  </si>
  <si>
    <t xml:space="preserve"> Кагор блок управления EP моно с 2 началами</t>
  </si>
  <si>
    <t>ИТОГО V</t>
  </si>
  <si>
    <t>ПОДКЛЮЧЕНИЕ АБОНЕНТОВ В ГОД 1</t>
  </si>
  <si>
    <t xml:space="preserve">Подключение моно абонентов 3A </t>
  </si>
  <si>
    <t>Панели деревянные 65x23 + CCP моно</t>
  </si>
  <si>
    <t>Счетчик энергии</t>
  </si>
  <si>
    <t>Дисматик 3A</t>
  </si>
  <si>
    <t xml:space="preserve">Подключение моно абонентов в год 5/15A  </t>
  </si>
  <si>
    <t>Панели деревянные + КСП моно</t>
  </si>
  <si>
    <t>Сервисный моно выключатель 5/15A</t>
  </si>
  <si>
    <t>Подключение трехфазных абонентов в год 10/30A</t>
  </si>
  <si>
    <t>Деревянные панели xx + CCP трехфазные</t>
  </si>
  <si>
    <t>Счетчики трехфазные</t>
  </si>
  <si>
    <t>Выключатели трехфазные 10/30A</t>
  </si>
  <si>
    <t>ИТОГО IV</t>
  </si>
  <si>
    <t>СТРОИТЕЛЬСТВО ЛОКАЛЬНОГО ОКОШКА</t>
  </si>
  <si>
    <t>Р  Е  З  Ю  М  Е</t>
  </si>
  <si>
    <t xml:space="preserve">СТРОИТЕЛЬСТВО ВОЗДУШНОЙ ЛИНИИ  HTA </t>
  </si>
  <si>
    <t xml:space="preserve">СТРОИТЕЛЬСТВО СЕТИ BTA </t>
  </si>
  <si>
    <t>ПОДСЧЕТ  DT/BTA</t>
  </si>
  <si>
    <t xml:space="preserve">СТРОИТЕЛЬСТВО СЕТИ EP </t>
  </si>
  <si>
    <t>СОЕДИНЕНИЯ АБОНЕНТОВ</t>
  </si>
  <si>
    <t>ИТОГО</t>
  </si>
  <si>
    <t>Общая сумма отTVA</t>
  </si>
  <si>
    <t>Количество TVA (18 %) :</t>
  </si>
  <si>
    <t>Общая сумма, включая налог :</t>
  </si>
  <si>
    <t>Общая сумма поставок + Разметка TVA</t>
  </si>
  <si>
    <t>Общая сумма поставок+Установка всех налогов :</t>
  </si>
  <si>
    <t>Линия распространения от деревни Сао к Бусс</t>
  </si>
  <si>
    <t xml:space="preserve">РЕЗЮМЕ САО </t>
  </si>
  <si>
    <t>СТРОИТЕЛЬСТВО ЛИНИИ РАСПРОСТРАНЕНИЯ</t>
  </si>
  <si>
    <t xml:space="preserve"> Общая цена в F CFA</t>
  </si>
  <si>
    <t>1 зажим крепления для затяжки  5D95 для Almélec 54,6 mm²</t>
  </si>
  <si>
    <t>1 составной изолятор подвеса CS40_BS11_120/607 ,пересечения с</t>
  </si>
  <si>
    <t>1 комплект выравнивания для  Almelec 54,6 или 148 mm²</t>
  </si>
  <si>
    <t xml:space="preserve">Двойная подставка типа   HEA 160/12 m </t>
  </si>
  <si>
    <t>Поддержка  IACM 50,5A Ë 400A</t>
  </si>
  <si>
    <t xml:space="preserve">Парная поддержка типа HEA или HEB160 /12 m  </t>
  </si>
  <si>
    <t>Поверхность-арка NV 2-50x50</t>
  </si>
  <si>
    <t>3 композитные подвесные изоляторы  CS40_BS11_120/607  каждый совместит выравнивание + рог</t>
  </si>
  <si>
    <t xml:space="preserve">Двойная поддержка типа HEA 160/12 m </t>
  </si>
  <si>
    <t>3 композитные анкерные изоляторы CS740_BS16_180/842  каждый включает:</t>
  </si>
  <si>
    <t>1 зажим крепления для затяжки5D95</t>
  </si>
  <si>
    <t>или SIC класса ІІІ из выключателем</t>
  </si>
  <si>
    <t>ИТОГО  1</t>
  </si>
  <si>
    <t xml:space="preserve">       1 держатель</t>
  </si>
  <si>
    <t xml:space="preserve"> 1 держатель</t>
  </si>
  <si>
    <t xml:space="preserve">1 держатель réf. </t>
  </si>
  <si>
    <t xml:space="preserve">      1 держатель</t>
  </si>
  <si>
    <t xml:space="preserve">         1 держатель</t>
  </si>
  <si>
    <t xml:space="preserve">        1 держатель</t>
  </si>
  <si>
    <t xml:space="preserve">1 держатель </t>
  </si>
  <si>
    <t>1глазное яблоко</t>
  </si>
  <si>
    <t xml:space="preserve">       1глазное яблоко</t>
  </si>
  <si>
    <t xml:space="preserve">      1глазное яблоко</t>
  </si>
  <si>
    <t xml:space="preserve">         1глазное яблоко</t>
  </si>
  <si>
    <t xml:space="preserve">        1глазное яблоко</t>
  </si>
  <si>
    <t>РЕЗЮМЕ    DE LOUGOURI</t>
  </si>
  <si>
    <t>РЕЗЮМЕ     SAO</t>
  </si>
  <si>
    <t>РЕЗЮМЕ      RAMSA</t>
  </si>
  <si>
    <t>РЕЗЮМЕ      SARIA И OUALLE</t>
  </si>
  <si>
    <t>РЕЗЮМЕ      KOMPIENBIGA  И CARREFOUR</t>
  </si>
  <si>
    <t>РЕЗЮМЕ      YOYO</t>
  </si>
  <si>
    <t xml:space="preserve">РЕЗЮМЕ </t>
  </si>
  <si>
    <t>РЕЗЮМЕ      VAONGHO</t>
  </si>
  <si>
    <t>РЕЗЮМЕ      TAPOCO</t>
  </si>
  <si>
    <t>(1)Порядковый номер</t>
  </si>
  <si>
    <t>(2)                                                                              Наименование         (Марка, тип и модель)</t>
  </si>
  <si>
    <t>(2)                                                                                   Наименование                                        (Марка, тип и модель)</t>
  </si>
  <si>
    <t xml:space="preserve"> Единица</t>
  </si>
  <si>
    <t>(4) Количество</t>
  </si>
  <si>
    <t xml:space="preserve">МОНТАЖ </t>
  </si>
  <si>
    <t>Вооружение типа горизонтальная поверхность NA4Y10000 à NA5Y12500</t>
  </si>
  <si>
    <t>Вооружение типа горизонтальная поверхность NA3X6300 à NA5Y12500</t>
  </si>
  <si>
    <t xml:space="preserve">         1 шар-гнездо</t>
  </si>
  <si>
    <t xml:space="preserve">        1 шар-гнездо</t>
  </si>
  <si>
    <t xml:space="preserve">       1 шар-гнездо</t>
  </si>
  <si>
    <t xml:space="preserve">          1 шар-гнездо</t>
  </si>
  <si>
    <t xml:space="preserve">  1 шар-гнездо </t>
  </si>
  <si>
    <t xml:space="preserve"> 1 шар-гнездо </t>
  </si>
  <si>
    <t>6  составных анкерных изоляторов</t>
  </si>
  <si>
    <t xml:space="preserve">       1 составной изолятор подвеса</t>
  </si>
  <si>
    <t xml:space="preserve">        1 зажим крепления для затяжки 5D95</t>
  </si>
  <si>
    <t xml:space="preserve">      1 зажим крепления для затяжки 5D95 </t>
  </si>
  <si>
    <t xml:space="preserve">     1 составной изолятор подвеса</t>
  </si>
  <si>
    <t xml:space="preserve">        1  комплект выравнивания для </t>
  </si>
  <si>
    <t xml:space="preserve">         1  комплект выравнивания для </t>
  </si>
  <si>
    <t xml:space="preserve">1  комплект выравнивания для  Almelec </t>
  </si>
  <si>
    <t xml:space="preserve">поддержка системы заземления </t>
  </si>
  <si>
    <t xml:space="preserve">         1 составной изолятор подвеса</t>
  </si>
  <si>
    <t xml:space="preserve">                                    ИТОГОVI</t>
  </si>
  <si>
    <t>Подвес для H 61</t>
  </si>
  <si>
    <t>Трансформатор H 61 100 kVA/20/04 KV</t>
  </si>
  <si>
    <t>Трансформатор H 61 50 kVA/20/04 KV</t>
  </si>
  <si>
    <t>СТРОИТЕЛЬСТВО СЕТИ BTA</t>
  </si>
  <si>
    <t>Поставка и монтаж::</t>
  </si>
  <si>
    <t>Совместное выравнивание ES 54 + BH 12x40</t>
  </si>
  <si>
    <t>Деревянные панели xx 82x28 et 25x23 + CCP трехфазные</t>
  </si>
  <si>
    <t xml:space="preserve">Строительство линии соединения HTA  </t>
  </si>
  <si>
    <t xml:space="preserve">Поддержка IACM  + IACM   80 A  </t>
  </si>
  <si>
    <t>РЕЗЮМЕ</t>
  </si>
  <si>
    <t xml:space="preserve">             электрических сетей населенных пунктов TAPOCO к TOUSSIANA</t>
  </si>
  <si>
    <t>ЛИНИИ HTA  ОТ ЛИНИИ  TOUSSIANA</t>
  </si>
  <si>
    <t xml:space="preserve">           электрических сетей населенных пунктов  VAONGHO  A CINKANSE  </t>
  </si>
  <si>
    <t>ЛИНИИ HTA  ОТ ЛИНИИ  YOYO ОТ YARGATENGA(PRIELER)</t>
  </si>
  <si>
    <t xml:space="preserve">           электрических сетей населенных пунктов  YOYO  К CINKANSE  </t>
  </si>
  <si>
    <t>ЛИНИИ HTA ОТ ЛИНИИ YARGATENGA(PRIELER)</t>
  </si>
  <si>
    <t xml:space="preserve">          электрических сетей населенных пунктов  TAWALBOUGOU И NAMOUNGOU</t>
  </si>
  <si>
    <t>ЛИНИИ HTA ОТ BOUGUI A FADA</t>
  </si>
  <si>
    <t xml:space="preserve">            электрических сетей населенных пунктов   KOMPIENBIGA A PAMA</t>
  </si>
  <si>
    <t xml:space="preserve">         электрических сетей населенных пунктов   SARIA A YAKO</t>
  </si>
  <si>
    <t xml:space="preserve">        1 составной изолятор подвеса</t>
  </si>
  <si>
    <t>1 Глазное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</si>
</sst>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ntique Olive"/>
    </font>
    <font>
      <b/>
      <sz val="10"/>
      <name val="Arial"/>
      <family val="2"/>
    </font>
    <font>
      <b/>
      <sz val="10"/>
      <name val="Antique Olive"/>
    </font>
    <font>
      <sz val="10"/>
      <name val="Antique Olive"/>
    </font>
    <font>
      <sz val="10"/>
      <name val="Antique Olive"/>
      <family val="2"/>
    </font>
    <font>
      <b/>
      <sz val="10"/>
      <name val="Antique Olive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name val="Arial"/>
      <family val="2"/>
    </font>
    <font>
      <b/>
      <u/>
      <sz val="11"/>
      <name val="Arial"/>
      <family val="2"/>
    </font>
    <font>
      <u/>
      <sz val="10"/>
      <name val="Antique Olive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u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</cellStyleXfs>
  <cellXfs count="252">
    <xf numFmtId="0" fontId="0" fillId="0" borderId="0" xfId="0"/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0" fillId="0" borderId="0" xfId="0" applyBorder="1"/>
    <xf numFmtId="0" fontId="16" fillId="0" borderId="16" xfId="0" applyFont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165" fontId="21" fillId="0" borderId="18" xfId="58" applyNumberFormat="1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6" fillId="0" borderId="13" xfId="0" applyFont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Font="1" applyBorder="1"/>
    <xf numFmtId="0" fontId="0" fillId="0" borderId="18" xfId="0" applyBorder="1" applyAlignment="1">
      <alignment horizontal="center"/>
    </xf>
    <xf numFmtId="0" fontId="0" fillId="0" borderId="27" xfId="0" applyFont="1" applyBorder="1"/>
    <xf numFmtId="0" fontId="0" fillId="0" borderId="18" xfId="0" applyFont="1" applyBorder="1" applyAlignment="1">
      <alignment horizontal="center"/>
    </xf>
    <xf numFmtId="0" fontId="0" fillId="0" borderId="18" xfId="0" applyBorder="1"/>
    <xf numFmtId="0" fontId="16" fillId="0" borderId="18" xfId="0" applyFont="1" applyBorder="1"/>
    <xf numFmtId="165" fontId="22" fillId="0" borderId="18" xfId="58" applyNumberFormat="1" applyFont="1" applyBorder="1" applyAlignment="1">
      <alignment vertical="center" wrapText="1"/>
    </xf>
    <xf numFmtId="165" fontId="0" fillId="0" borderId="18" xfId="0" applyNumberFormat="1" applyFont="1" applyBorder="1"/>
    <xf numFmtId="165" fontId="0" fillId="0" borderId="27" xfId="0" applyNumberFormat="1" applyFont="1" applyBorder="1"/>
    <xf numFmtId="0" fontId="24" fillId="0" borderId="18" xfId="0" applyFont="1" applyBorder="1" applyAlignment="1">
      <alignment wrapText="1"/>
    </xf>
    <xf numFmtId="0" fontId="24" fillId="0" borderId="18" xfId="0" applyFont="1" applyBorder="1" applyAlignment="1">
      <alignment horizontal="left" wrapText="1" indent="1"/>
    </xf>
    <xf numFmtId="0" fontId="16" fillId="0" borderId="18" xfId="0" applyFont="1" applyBorder="1" applyAlignment="1">
      <alignment horizontal="center"/>
    </xf>
    <xf numFmtId="165" fontId="29" fillId="0" borderId="18" xfId="58" applyNumberFormat="1" applyFont="1" applyBorder="1" applyAlignment="1">
      <alignment vertical="center"/>
    </xf>
    <xf numFmtId="0" fontId="18" fillId="0" borderId="2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/>
    <xf numFmtId="0" fontId="19" fillId="0" borderId="26" xfId="0" applyFont="1" applyBorder="1" applyAlignment="1">
      <alignment horizontal="center"/>
    </xf>
    <xf numFmtId="0" fontId="25" fillId="0" borderId="18" xfId="0" applyFont="1" applyBorder="1" applyAlignment="1">
      <alignment wrapText="1"/>
    </xf>
    <xf numFmtId="0" fontId="25" fillId="0" borderId="18" xfId="0" applyFont="1" applyBorder="1" applyAlignment="1">
      <alignment horizontal="center"/>
    </xf>
    <xf numFmtId="0" fontId="25" fillId="0" borderId="18" xfId="0" applyFont="1" applyBorder="1"/>
    <xf numFmtId="0" fontId="16" fillId="0" borderId="18" xfId="0" applyFont="1" applyFill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6" fillId="0" borderId="18" xfId="0" applyFont="1" applyBorder="1"/>
    <xf numFmtId="0" fontId="35" fillId="0" borderId="18" xfId="0" applyFont="1" applyBorder="1"/>
    <xf numFmtId="0" fontId="36" fillId="0" borderId="18" xfId="0" applyFont="1" applyBorder="1"/>
    <xf numFmtId="0" fontId="37" fillId="0" borderId="18" xfId="0" applyFont="1" applyBorder="1"/>
    <xf numFmtId="0" fontId="38" fillId="0" borderId="18" xfId="0" applyFont="1" applyBorder="1"/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9" xfId="0" applyFont="1" applyBorder="1"/>
    <xf numFmtId="165" fontId="0" fillId="0" borderId="29" xfId="0" applyNumberFormat="1" applyFont="1" applyBorder="1"/>
    <xf numFmtId="165" fontId="0" fillId="0" borderId="30" xfId="0" applyNumberFormat="1" applyFont="1" applyBorder="1"/>
    <xf numFmtId="0" fontId="16" fillId="0" borderId="0" xfId="0" applyFont="1"/>
    <xf numFmtId="165" fontId="0" fillId="0" borderId="0" xfId="0" applyNumberFormat="1"/>
    <xf numFmtId="0" fontId="19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42" fillId="0" borderId="33" xfId="59" applyFont="1" applyBorder="1" applyAlignment="1">
      <alignment vertical="center" wrapText="1"/>
    </xf>
    <xf numFmtId="165" fontId="24" fillId="0" borderId="18" xfId="0" applyNumberFormat="1" applyFont="1" applyBorder="1"/>
    <xf numFmtId="165" fontId="16" fillId="0" borderId="18" xfId="0" applyNumberFormat="1" applyFont="1" applyBorder="1"/>
    <xf numFmtId="165" fontId="16" fillId="0" borderId="27" xfId="0" applyNumberFormat="1" applyFont="1" applyBorder="1"/>
    <xf numFmtId="0" fontId="0" fillId="0" borderId="26" xfId="0" applyFont="1" applyBorder="1" applyAlignment="1">
      <alignment horizontal="center"/>
    </xf>
    <xf numFmtId="0" fontId="27" fillId="0" borderId="18" xfId="0" applyFont="1" applyBorder="1"/>
    <xf numFmtId="3" fontId="0" fillId="0" borderId="18" xfId="0" applyNumberFormat="1" applyBorder="1"/>
    <xf numFmtId="3" fontId="0" fillId="0" borderId="27" xfId="0" applyNumberFormat="1" applyBorder="1"/>
    <xf numFmtId="0" fontId="0" fillId="0" borderId="26" xfId="0" applyBorder="1"/>
    <xf numFmtId="3" fontId="16" fillId="0" borderId="18" xfId="0" applyNumberFormat="1" applyFont="1" applyBorder="1"/>
    <xf numFmtId="0" fontId="16" fillId="0" borderId="26" xfId="0" applyFont="1" applyBorder="1" applyAlignment="1">
      <alignment horizontal="center"/>
    </xf>
    <xf numFmtId="0" fontId="29" fillId="0" borderId="26" xfId="57" applyFont="1" applyFill="1" applyBorder="1" applyAlignment="1">
      <alignment horizontal="center" vertical="center" wrapText="1"/>
    </xf>
    <xf numFmtId="0" fontId="29" fillId="0" borderId="18" xfId="57" applyFont="1" applyFill="1" applyBorder="1" applyAlignment="1">
      <alignment vertical="center" wrapText="1"/>
    </xf>
    <xf numFmtId="0" fontId="21" fillId="0" borderId="18" xfId="57" applyFont="1" applyFill="1" applyBorder="1" applyAlignment="1">
      <alignment horizontal="center" vertical="center" wrapText="1"/>
    </xf>
    <xf numFmtId="0" fontId="29" fillId="0" borderId="18" xfId="57" applyFont="1" applyFill="1" applyBorder="1" applyAlignment="1">
      <alignment horizontal="center" vertical="center" wrapText="1"/>
    </xf>
    <xf numFmtId="165" fontId="21" fillId="0" borderId="18" xfId="42" applyNumberFormat="1" applyFont="1" applyBorder="1" applyAlignment="1">
      <alignment vertical="center"/>
    </xf>
    <xf numFmtId="165" fontId="21" fillId="0" borderId="18" xfId="42" applyNumberFormat="1" applyFont="1" applyBorder="1" applyAlignment="1">
      <alignment vertical="center" wrapText="1"/>
    </xf>
    <xf numFmtId="0" fontId="39" fillId="0" borderId="18" xfId="57" applyFont="1" applyFill="1" applyBorder="1" applyAlignment="1">
      <alignment vertical="center" wrapText="1"/>
    </xf>
    <xf numFmtId="3" fontId="29" fillId="0" borderId="18" xfId="57" applyNumberFormat="1" applyFont="1" applyFill="1" applyBorder="1" applyAlignment="1">
      <alignment horizontal="center" vertical="center" wrapText="1"/>
    </xf>
    <xf numFmtId="0" fontId="21" fillId="0" borderId="18" xfId="57" applyFont="1" applyFill="1" applyBorder="1" applyAlignment="1">
      <alignment vertical="center" wrapText="1"/>
    </xf>
    <xf numFmtId="0" fontId="32" fillId="0" borderId="18" xfId="54" applyFont="1" applyFill="1" applyBorder="1" applyAlignment="1">
      <alignment horizontal="center"/>
    </xf>
    <xf numFmtId="165" fontId="21" fillId="0" borderId="18" xfId="43" applyNumberFormat="1" applyFont="1" applyBorder="1" applyAlignment="1">
      <alignment vertical="center"/>
    </xf>
    <xf numFmtId="3" fontId="32" fillId="0" borderId="18" xfId="54" applyNumberFormat="1" applyFont="1" applyFill="1" applyBorder="1" applyAlignment="1">
      <alignment horizontal="center"/>
    </xf>
    <xf numFmtId="0" fontId="31" fillId="0" borderId="18" xfId="54" applyFont="1" applyFill="1" applyBorder="1" applyAlignment="1"/>
    <xf numFmtId="0" fontId="28" fillId="0" borderId="18" xfId="54" applyFont="1" applyFill="1" applyBorder="1" applyAlignment="1"/>
    <xf numFmtId="0" fontId="30" fillId="0" borderId="18" xfId="54" applyFont="1" applyFill="1" applyBorder="1" applyAlignment="1"/>
    <xf numFmtId="0" fontId="31" fillId="0" borderId="18" xfId="54" applyFont="1" applyFill="1" applyBorder="1" applyAlignment="1">
      <alignment horizontal="center"/>
    </xf>
    <xf numFmtId="3" fontId="32" fillId="0" borderId="18" xfId="0" applyNumberFormat="1" applyFont="1" applyBorder="1"/>
    <xf numFmtId="0" fontId="32" fillId="0" borderId="18" xfId="54" applyFont="1" applyFill="1" applyBorder="1" applyAlignment="1"/>
    <xf numFmtId="0" fontId="21" fillId="0" borderId="18" xfId="54" applyFill="1" applyBorder="1" applyAlignment="1">
      <alignment horizontal="center"/>
    </xf>
    <xf numFmtId="0" fontId="21" fillId="0" borderId="18" xfId="54" applyFont="1" applyFill="1" applyBorder="1" applyAlignment="1"/>
    <xf numFmtId="0" fontId="33" fillId="0" borderId="18" xfId="54" applyFont="1" applyFill="1" applyBorder="1" applyAlignment="1"/>
    <xf numFmtId="3" fontId="31" fillId="0" borderId="18" xfId="54" applyNumberFormat="1" applyFont="1" applyFill="1" applyBorder="1" applyAlignment="1"/>
    <xf numFmtId="165" fontId="29" fillId="0" borderId="18" xfId="42" applyNumberFormat="1" applyFont="1" applyBorder="1" applyAlignment="1">
      <alignment vertical="center"/>
    </xf>
    <xf numFmtId="0" fontId="30" fillId="0" borderId="18" xfId="54" applyFont="1" applyFill="1" applyBorder="1" applyAlignment="1">
      <alignment horizontal="left" vertical="center" wrapText="1"/>
    </xf>
    <xf numFmtId="0" fontId="31" fillId="0" borderId="18" xfId="54" applyFont="1" applyFill="1" applyBorder="1" applyAlignment="1">
      <alignment horizontal="left" vertical="center" wrapText="1"/>
    </xf>
    <xf numFmtId="165" fontId="34" fillId="0" borderId="18" xfId="42" applyNumberFormat="1" applyFont="1" applyBorder="1" applyAlignment="1">
      <alignment horizontal="center" vertical="center"/>
    </xf>
    <xf numFmtId="0" fontId="21" fillId="0" borderId="18" xfId="53" applyFill="1" applyBorder="1"/>
    <xf numFmtId="0" fontId="39" fillId="33" borderId="26" xfId="57" applyFont="1" applyFill="1" applyBorder="1" applyAlignment="1">
      <alignment horizontal="right" vertical="center" wrapText="1"/>
    </xf>
    <xf numFmtId="0" fontId="39" fillId="33" borderId="18" xfId="57" applyFont="1" applyFill="1" applyBorder="1" applyAlignment="1">
      <alignment horizontal="right" vertical="center" wrapText="1"/>
    </xf>
    <xf numFmtId="165" fontId="39" fillId="33" borderId="18" xfId="42" applyNumberFormat="1" applyFont="1" applyFill="1" applyBorder="1" applyAlignment="1">
      <alignment horizontal="right" vertical="center"/>
    </xf>
    <xf numFmtId="165" fontId="39" fillId="33" borderId="18" xfId="42" applyNumberFormat="1" applyFont="1" applyFill="1" applyBorder="1" applyAlignment="1">
      <alignment horizontal="right" vertical="center" wrapText="1"/>
    </xf>
    <xf numFmtId="3" fontId="32" fillId="0" borderId="18" xfId="54" applyNumberFormat="1" applyFont="1" applyFill="1" applyBorder="1" applyAlignment="1"/>
    <xf numFmtId="165" fontId="21" fillId="0" borderId="18" xfId="50" applyNumberFormat="1" applyFont="1" applyBorder="1" applyAlignment="1">
      <alignment vertical="center" wrapText="1"/>
    </xf>
    <xf numFmtId="0" fontId="29" fillId="0" borderId="26" xfId="57" applyFont="1" applyFill="1" applyBorder="1" applyAlignment="1">
      <alignment vertical="center" wrapText="1"/>
    </xf>
    <xf numFmtId="165" fontId="21" fillId="0" borderId="18" xfId="50" applyNumberFormat="1" applyFont="1" applyBorder="1" applyAlignment="1">
      <alignment vertical="center"/>
    </xf>
    <xf numFmtId="0" fontId="29" fillId="33" borderId="26" xfId="57" applyFont="1" applyFill="1" applyBorder="1" applyAlignment="1">
      <alignment horizontal="center" vertical="center" wrapText="1"/>
    </xf>
    <xf numFmtId="0" fontId="29" fillId="33" borderId="18" xfId="57" applyFont="1" applyFill="1" applyBorder="1" applyAlignment="1">
      <alignment horizontal="center" vertical="center" wrapText="1"/>
    </xf>
    <xf numFmtId="165" fontId="29" fillId="33" borderId="18" xfId="42" applyNumberFormat="1" applyFont="1" applyFill="1" applyBorder="1" applyAlignment="1">
      <alignment vertical="center"/>
    </xf>
    <xf numFmtId="165" fontId="29" fillId="33" borderId="18" xfId="42" applyNumberFormat="1" applyFont="1" applyFill="1" applyBorder="1" applyAlignment="1">
      <alignment vertical="center" wrapText="1"/>
    </xf>
    <xf numFmtId="0" fontId="39" fillId="0" borderId="18" xfId="57" applyFont="1" applyFill="1" applyBorder="1" applyAlignment="1">
      <alignment horizontal="right" vertical="center" wrapText="1"/>
    </xf>
    <xf numFmtId="165" fontId="21" fillId="0" borderId="18" xfId="42" applyNumberFormat="1" applyFont="1" applyBorder="1" applyAlignment="1">
      <alignment horizontal="center" vertical="center" wrapText="1"/>
    </xf>
    <xf numFmtId="165" fontId="21" fillId="0" borderId="27" xfId="42" applyNumberFormat="1" applyFont="1" applyBorder="1" applyAlignment="1">
      <alignment vertical="center" wrapText="1"/>
    </xf>
    <xf numFmtId="165" fontId="29" fillId="33" borderId="27" xfId="42" applyNumberFormat="1" applyFont="1" applyFill="1" applyBorder="1" applyAlignment="1">
      <alignment vertical="center" wrapText="1"/>
    </xf>
    <xf numFmtId="0" fontId="40" fillId="0" borderId="18" xfId="57" applyFont="1" applyFill="1" applyBorder="1" applyAlignment="1">
      <alignment horizontal="center" vertical="center" wrapText="1"/>
    </xf>
    <xf numFmtId="0" fontId="41" fillId="0" borderId="18" xfId="54" applyFont="1" applyFill="1" applyBorder="1" applyAlignment="1"/>
    <xf numFmtId="165" fontId="29" fillId="0" borderId="18" xfId="42" applyNumberFormat="1" applyFont="1" applyBorder="1" applyAlignment="1">
      <alignment horizontal="center" vertical="center" wrapText="1"/>
    </xf>
    <xf numFmtId="165" fontId="29" fillId="0" borderId="18" xfId="42" applyNumberFormat="1" applyFont="1" applyBorder="1" applyAlignment="1">
      <alignment vertical="center" wrapText="1"/>
    </xf>
    <xf numFmtId="165" fontId="29" fillId="0" borderId="27" xfId="42" applyNumberFormat="1" applyFont="1" applyBorder="1" applyAlignment="1">
      <alignment vertical="center" wrapText="1"/>
    </xf>
    <xf numFmtId="0" fontId="22" fillId="0" borderId="26" xfId="57" applyFont="1" applyFill="1" applyBorder="1" applyAlignment="1">
      <alignment vertical="center"/>
    </xf>
    <xf numFmtId="0" fontId="22" fillId="0" borderId="18" xfId="57" applyFont="1" applyFill="1" applyBorder="1" applyAlignment="1">
      <alignment horizontal="justify" vertical="top" wrapText="1"/>
    </xf>
    <xf numFmtId="165" fontId="22" fillId="0" borderId="18" xfId="57" applyNumberFormat="1" applyFont="1" applyFill="1" applyBorder="1" applyAlignment="1">
      <alignment vertical="center"/>
    </xf>
    <xf numFmtId="165" fontId="22" fillId="0" borderId="27" xfId="57" applyNumberFormat="1" applyFont="1" applyFill="1" applyBorder="1" applyAlignment="1">
      <alignment vertical="center"/>
    </xf>
    <xf numFmtId="165" fontId="22" fillId="0" borderId="18" xfId="42" applyNumberFormat="1" applyFont="1" applyBorder="1" applyAlignment="1">
      <alignment vertical="center"/>
    </xf>
    <xf numFmtId="165" fontId="22" fillId="0" borderId="27" xfId="42" applyNumberFormat="1" applyFont="1" applyBorder="1" applyAlignment="1">
      <alignment vertical="center"/>
    </xf>
    <xf numFmtId="0" fontId="29" fillId="0" borderId="26" xfId="57" applyFont="1" applyFill="1" applyBorder="1" applyAlignment="1">
      <alignment vertical="center"/>
    </xf>
    <xf numFmtId="0" fontId="21" fillId="0" borderId="18" xfId="57" applyFont="1" applyFill="1" applyBorder="1" applyAlignment="1">
      <alignment vertical="center"/>
    </xf>
    <xf numFmtId="0" fontId="29" fillId="0" borderId="18" xfId="57" applyFont="1" applyFill="1" applyBorder="1" applyAlignment="1">
      <alignment vertical="center"/>
    </xf>
    <xf numFmtId="165" fontId="21" fillId="0" borderId="27" xfId="42" applyNumberFormat="1" applyFont="1" applyBorder="1" applyAlignment="1">
      <alignment vertical="center"/>
    </xf>
    <xf numFmtId="0" fontId="22" fillId="0" borderId="18" xfId="57" applyFont="1" applyFill="1" applyBorder="1" applyAlignment="1">
      <alignment vertical="center"/>
    </xf>
    <xf numFmtId="0" fontId="22" fillId="0" borderId="28" xfId="57" applyFont="1" applyFill="1" applyBorder="1" applyAlignment="1">
      <alignment vertical="center"/>
    </xf>
    <xf numFmtId="0" fontId="22" fillId="0" borderId="29" xfId="57" applyFont="1" applyFill="1" applyBorder="1" applyAlignment="1">
      <alignment horizontal="justify" vertical="top" wrapText="1"/>
    </xf>
    <xf numFmtId="165" fontId="21" fillId="0" borderId="29" xfId="42" applyNumberFormat="1" applyFont="1" applyBorder="1" applyAlignment="1">
      <alignment vertical="center"/>
    </xf>
    <xf numFmtId="0" fontId="22" fillId="0" borderId="29" xfId="57" applyFont="1" applyFill="1" applyBorder="1" applyAlignment="1">
      <alignment vertical="center"/>
    </xf>
    <xf numFmtId="165" fontId="22" fillId="0" borderId="30" xfId="57" applyNumberFormat="1" applyFont="1" applyFill="1" applyBorder="1" applyAlignment="1">
      <alignment vertical="center"/>
    </xf>
    <xf numFmtId="0" fontId="37" fillId="0" borderId="0" xfId="0" applyFont="1" applyBorder="1"/>
    <xf numFmtId="0" fontId="21" fillId="0" borderId="0" xfId="60" applyFont="1" applyAlignment="1">
      <alignment vertical="center"/>
    </xf>
    <xf numFmtId="0" fontId="21" fillId="0" borderId="0" xfId="60" applyFont="1" applyAlignment="1">
      <alignment horizontal="center" vertical="center"/>
    </xf>
    <xf numFmtId="0" fontId="29" fillId="0" borderId="0" xfId="60" applyFont="1" applyAlignment="1">
      <alignment horizontal="center" vertical="center"/>
    </xf>
    <xf numFmtId="165" fontId="21" fillId="0" borderId="0" xfId="58" applyNumberFormat="1" applyFont="1" applyAlignment="1">
      <alignment vertical="center"/>
    </xf>
    <xf numFmtId="165" fontId="43" fillId="0" borderId="0" xfId="58" applyNumberFormat="1" applyFont="1" applyAlignment="1">
      <alignment vertical="center"/>
    </xf>
    <xf numFmtId="165" fontId="44" fillId="0" borderId="0" xfId="58" applyNumberFormat="1" applyFont="1" applyAlignment="1">
      <alignment vertical="center"/>
    </xf>
    <xf numFmtId="0" fontId="29" fillId="0" borderId="0" xfId="61" applyFont="1" applyAlignment="1">
      <alignment horizontal="left" vertical="center"/>
    </xf>
    <xf numFmtId="0" fontId="21" fillId="0" borderId="0" xfId="61" applyFont="1" applyAlignment="1">
      <alignment vertical="center"/>
    </xf>
    <xf numFmtId="0" fontId="21" fillId="0" borderId="0" xfId="61" applyFont="1" applyAlignment="1">
      <alignment horizontal="center" vertical="center"/>
    </xf>
    <xf numFmtId="165" fontId="29" fillId="0" borderId="0" xfId="58" applyNumberFormat="1" applyFont="1" applyAlignment="1">
      <alignment vertical="center"/>
    </xf>
    <xf numFmtId="0" fontId="44" fillId="0" borderId="0" xfId="61" applyFont="1" applyAlignment="1">
      <alignment vertical="center"/>
    </xf>
    <xf numFmtId="0" fontId="22" fillId="0" borderId="0" xfId="61" applyFont="1" applyAlignment="1">
      <alignment vertical="center"/>
    </xf>
    <xf numFmtId="0" fontId="22" fillId="0" borderId="0" xfId="61" applyFont="1" applyBorder="1" applyAlignment="1">
      <alignment horizontal="center" vertical="center" wrapText="1"/>
    </xf>
    <xf numFmtId="0" fontId="45" fillId="0" borderId="0" xfId="61" applyFont="1" applyBorder="1" applyAlignment="1">
      <alignment vertical="center" wrapText="1"/>
    </xf>
    <xf numFmtId="0" fontId="44" fillId="0" borderId="0" xfId="61" applyFont="1" applyBorder="1" applyAlignment="1">
      <alignment horizontal="center" vertical="center" wrapText="1"/>
    </xf>
    <xf numFmtId="165" fontId="22" fillId="0" borderId="0" xfId="58" applyNumberFormat="1" applyFont="1" applyBorder="1" applyAlignment="1">
      <alignment horizontal="center" vertical="center" wrapText="1"/>
    </xf>
    <xf numFmtId="165" fontId="22" fillId="0" borderId="0" xfId="58" applyNumberFormat="1" applyFont="1" applyBorder="1" applyAlignment="1">
      <alignment vertical="center" wrapText="1"/>
    </xf>
    <xf numFmtId="0" fontId="44" fillId="0" borderId="0" xfId="61" applyFont="1" applyBorder="1" applyAlignment="1">
      <alignment vertical="center" wrapText="1"/>
    </xf>
    <xf numFmtId="165" fontId="44" fillId="0" borderId="0" xfId="58" applyNumberFormat="1" applyFont="1" applyBorder="1" applyAlignment="1">
      <alignment vertical="center" wrapText="1"/>
    </xf>
    <xf numFmtId="0" fontId="22" fillId="0" borderId="0" xfId="61" applyFont="1" applyBorder="1" applyAlignment="1">
      <alignment vertical="center" wrapText="1"/>
    </xf>
    <xf numFmtId="0" fontId="29" fillId="0" borderId="0" xfId="57" applyFont="1" applyBorder="1" applyAlignment="1">
      <alignment vertical="center" wrapText="1"/>
    </xf>
    <xf numFmtId="0" fontId="21" fillId="0" borderId="0" xfId="57" applyFont="1" applyBorder="1" applyAlignment="1">
      <alignment vertical="center" wrapText="1"/>
    </xf>
    <xf numFmtId="0" fontId="46" fillId="0" borderId="0" xfId="61" applyFont="1" applyBorder="1" applyAlignment="1">
      <alignment horizontal="right" vertical="center" wrapText="1"/>
    </xf>
    <xf numFmtId="165" fontId="46" fillId="0" borderId="0" xfId="58" applyNumberFormat="1" applyFont="1" applyBorder="1" applyAlignment="1">
      <alignment horizontal="right" vertical="center" wrapText="1"/>
    </xf>
    <xf numFmtId="0" fontId="47" fillId="0" borderId="0" xfId="59" applyFont="1" applyBorder="1" applyAlignment="1">
      <alignment vertical="center" wrapText="1"/>
    </xf>
    <xf numFmtId="0" fontId="47" fillId="0" borderId="0" xfId="59" applyFont="1" applyBorder="1" applyAlignment="1">
      <alignment horizontal="center" vertical="center" wrapText="1"/>
    </xf>
    <xf numFmtId="165" fontId="47" fillId="0" borderId="0" xfId="58" applyNumberFormat="1" applyFont="1" applyBorder="1" applyAlignment="1">
      <alignment horizontal="center" vertical="center" wrapText="1"/>
    </xf>
    <xf numFmtId="165" fontId="22" fillId="0" borderId="0" xfId="61" applyNumberFormat="1" applyFont="1" applyBorder="1" applyAlignment="1">
      <alignment vertical="center" wrapText="1"/>
    </xf>
    <xf numFmtId="0" fontId="22" fillId="0" borderId="0" xfId="61" applyFont="1" applyBorder="1" applyAlignment="1">
      <alignment vertical="center"/>
    </xf>
    <xf numFmtId="0" fontId="44" fillId="0" borderId="0" xfId="61" applyFont="1" applyBorder="1" applyAlignment="1">
      <alignment vertical="center"/>
    </xf>
    <xf numFmtId="165" fontId="22" fillId="0" borderId="0" xfId="58" applyNumberFormat="1" applyFont="1" applyBorder="1" applyAlignment="1">
      <alignment vertical="center"/>
    </xf>
    <xf numFmtId="165" fontId="44" fillId="0" borderId="0" xfId="58" applyNumberFormat="1" applyFont="1" applyBorder="1" applyAlignment="1">
      <alignment vertical="center"/>
    </xf>
    <xf numFmtId="0" fontId="22" fillId="0" borderId="0" xfId="61" applyFont="1" applyBorder="1" applyAlignment="1">
      <alignment horizontal="justify" vertical="top" wrapText="1"/>
    </xf>
    <xf numFmtId="165" fontId="22" fillId="0" borderId="0" xfId="61" applyNumberFormat="1" applyFont="1" applyBorder="1" applyAlignment="1">
      <alignment vertical="center"/>
    </xf>
    <xf numFmtId="165" fontId="44" fillId="0" borderId="0" xfId="58" applyNumberFormat="1" applyFont="1" applyBorder="1" applyAlignment="1">
      <alignment horizontal="center" vertical="center"/>
    </xf>
    <xf numFmtId="165" fontId="22" fillId="0" borderId="0" xfId="61" applyNumberFormat="1" applyFont="1" applyBorder="1" applyAlignment="1">
      <alignment horizontal="center" vertical="center"/>
    </xf>
    <xf numFmtId="0" fontId="22" fillId="0" borderId="0" xfId="61" applyFont="1" applyBorder="1" applyAlignment="1">
      <alignment horizontal="center" vertical="center"/>
    </xf>
    <xf numFmtId="165" fontId="22" fillId="0" borderId="0" xfId="58" applyNumberFormat="1" applyFont="1" applyBorder="1" applyAlignment="1">
      <alignment horizontal="center" vertical="center"/>
    </xf>
    <xf numFmtId="0" fontId="29" fillId="0" borderId="0" xfId="57" applyFont="1" applyAlignment="1">
      <alignment horizontal="left" vertical="center"/>
    </xf>
    <xf numFmtId="0" fontId="21" fillId="0" borderId="0" xfId="57" applyFont="1" applyAlignment="1">
      <alignment vertical="center"/>
    </xf>
    <xf numFmtId="0" fontId="29" fillId="0" borderId="0" xfId="57" applyFont="1" applyAlignment="1">
      <alignment horizontal="center" vertical="center"/>
    </xf>
    <xf numFmtId="0" fontId="29" fillId="0" borderId="0" xfId="57" applyFont="1" applyBorder="1" applyAlignment="1">
      <alignment horizontal="left" vertical="center"/>
    </xf>
    <xf numFmtId="0" fontId="21" fillId="0" borderId="0" xfId="57" applyFont="1" applyBorder="1" applyAlignment="1">
      <alignment vertical="center"/>
    </xf>
    <xf numFmtId="0" fontId="29" fillId="0" borderId="0" xfId="57" applyFont="1" applyBorder="1" applyAlignment="1">
      <alignment horizontal="center" vertical="center"/>
    </xf>
    <xf numFmtId="165" fontId="21" fillId="0" borderId="0" xfId="58" applyNumberFormat="1" applyFont="1" applyBorder="1" applyAlignment="1">
      <alignment vertical="center"/>
    </xf>
    <xf numFmtId="0" fontId="29" fillId="0" borderId="0" xfId="57" applyFont="1" applyBorder="1" applyAlignment="1">
      <alignment horizontal="center" vertical="center" wrapText="1"/>
    </xf>
    <xf numFmtId="165" fontId="21" fillId="0" borderId="0" xfId="58" applyNumberFormat="1" applyFont="1" applyBorder="1" applyAlignment="1">
      <alignment vertical="center" wrapText="1"/>
    </xf>
    <xf numFmtId="0" fontId="21" fillId="0" borderId="0" xfId="57" applyFont="1" applyBorder="1" applyAlignment="1">
      <alignment horizontal="center" vertical="center" wrapText="1"/>
    </xf>
    <xf numFmtId="0" fontId="29" fillId="34" borderId="0" xfId="57" applyFont="1" applyFill="1" applyBorder="1" applyAlignment="1">
      <alignment horizontal="center" vertical="center" wrapText="1"/>
    </xf>
    <xf numFmtId="0" fontId="39" fillId="34" borderId="0" xfId="57" applyFont="1" applyFill="1" applyBorder="1" applyAlignment="1">
      <alignment horizontal="right" vertical="center" wrapText="1"/>
    </xf>
    <xf numFmtId="0" fontId="21" fillId="34" borderId="0" xfId="57" applyFont="1" applyFill="1" applyBorder="1" applyAlignment="1">
      <alignment horizontal="center" vertical="center" wrapText="1"/>
    </xf>
    <xf numFmtId="165" fontId="21" fillId="34" borderId="0" xfId="58" applyNumberFormat="1" applyFont="1" applyFill="1" applyBorder="1" applyAlignment="1">
      <alignment vertical="center"/>
    </xf>
    <xf numFmtId="165" fontId="29" fillId="34" borderId="0" xfId="58" applyNumberFormat="1" applyFont="1" applyFill="1" applyBorder="1" applyAlignment="1">
      <alignment vertical="center" wrapText="1"/>
    </xf>
    <xf numFmtId="165" fontId="21" fillId="34" borderId="0" xfId="58" applyNumberFormat="1" applyFont="1" applyFill="1" applyBorder="1" applyAlignment="1">
      <alignment vertical="center" wrapText="1"/>
    </xf>
    <xf numFmtId="0" fontId="48" fillId="0" borderId="0" xfId="57" applyFont="1" applyBorder="1" applyAlignment="1">
      <alignment vertical="center" wrapText="1"/>
    </xf>
    <xf numFmtId="165" fontId="39" fillId="34" borderId="0" xfId="58" applyNumberFormat="1" applyFont="1" applyFill="1" applyBorder="1" applyAlignment="1">
      <alignment horizontal="right" vertical="center"/>
    </xf>
    <xf numFmtId="165" fontId="39" fillId="34" borderId="0" xfId="58" applyNumberFormat="1" applyFont="1" applyFill="1" applyBorder="1" applyAlignment="1">
      <alignment horizontal="right" vertical="center" wrapText="1"/>
    </xf>
    <xf numFmtId="0" fontId="39" fillId="0" borderId="0" xfId="57" applyFont="1" applyBorder="1" applyAlignment="1">
      <alignment vertical="center" wrapText="1"/>
    </xf>
    <xf numFmtId="3" fontId="29" fillId="0" borderId="0" xfId="57" applyNumberFormat="1" applyFont="1" applyBorder="1" applyAlignment="1">
      <alignment horizontal="center" vertical="center" wrapText="1"/>
    </xf>
    <xf numFmtId="0" fontId="32" fillId="0" borderId="0" xfId="54" applyFont="1" applyFill="1" applyBorder="1" applyAlignment="1">
      <alignment horizontal="center"/>
    </xf>
    <xf numFmtId="3" fontId="32" fillId="0" borderId="0" xfId="54" applyNumberFormat="1" applyFont="1" applyFill="1" applyBorder="1" applyAlignment="1">
      <alignment horizontal="center"/>
    </xf>
    <xf numFmtId="0" fontId="31" fillId="0" borderId="0" xfId="54" applyFont="1" applyBorder="1" applyAlignment="1"/>
    <xf numFmtId="165" fontId="29" fillId="0" borderId="0" xfId="58" applyNumberFormat="1" applyFont="1" applyBorder="1" applyAlignment="1">
      <alignment vertical="center" wrapText="1"/>
    </xf>
    <xf numFmtId="0" fontId="28" fillId="0" borderId="0" xfId="54" applyFont="1" applyBorder="1" applyAlignment="1"/>
    <xf numFmtId="0" fontId="30" fillId="0" borderId="0" xfId="54" applyFont="1" applyBorder="1" applyAlignment="1"/>
    <xf numFmtId="0" fontId="31" fillId="0" borderId="0" xfId="54" applyFont="1" applyBorder="1" applyAlignment="1">
      <alignment horizontal="center"/>
    </xf>
    <xf numFmtId="3" fontId="32" fillId="0" borderId="0" xfId="54" applyNumberFormat="1" applyFont="1" applyBorder="1" applyAlignment="1"/>
    <xf numFmtId="0" fontId="32" fillId="0" borderId="0" xfId="54" applyFont="1" applyBorder="1" applyAlignment="1"/>
    <xf numFmtId="0" fontId="21" fillId="0" borderId="0" xfId="54" applyBorder="1" applyAlignment="1">
      <alignment horizontal="center"/>
    </xf>
    <xf numFmtId="0" fontId="21" fillId="0" borderId="0" xfId="54" applyFont="1" applyBorder="1" applyAlignment="1"/>
    <xf numFmtId="0" fontId="33" fillId="0" borderId="0" xfId="54" applyFont="1" applyBorder="1" applyAlignment="1"/>
    <xf numFmtId="0" fontId="31" fillId="0" borderId="0" xfId="54" applyFont="1" applyFill="1" applyBorder="1" applyAlignment="1">
      <alignment horizontal="center"/>
    </xf>
    <xf numFmtId="3" fontId="31" fillId="0" borderId="0" xfId="54" applyNumberFormat="1" applyFont="1" applyBorder="1" applyAlignment="1"/>
    <xf numFmtId="165" fontId="29" fillId="0" borderId="0" xfId="58" applyNumberFormat="1" applyFont="1" applyBorder="1" applyAlignment="1">
      <alignment vertical="center"/>
    </xf>
    <xf numFmtId="0" fontId="30" fillId="0" borderId="0" xfId="54" applyFont="1" applyFill="1" applyBorder="1" applyAlignment="1">
      <alignment horizontal="left" vertical="center" wrapText="1"/>
    </xf>
    <xf numFmtId="0" fontId="31" fillId="0" borderId="0" xfId="54" applyFont="1" applyFill="1" applyBorder="1" applyAlignment="1">
      <alignment horizontal="left" vertical="center" wrapText="1"/>
    </xf>
    <xf numFmtId="165" fontId="34" fillId="0" borderId="0" xfId="58" applyNumberFormat="1" applyFont="1" applyBorder="1" applyAlignment="1">
      <alignment horizontal="center" vertical="center"/>
    </xf>
    <xf numFmtId="165" fontId="29" fillId="34" borderId="0" xfId="58" applyNumberFormat="1" applyFont="1" applyFill="1" applyBorder="1" applyAlignment="1">
      <alignment vertical="center"/>
    </xf>
    <xf numFmtId="0" fontId="39" fillId="0" borderId="0" xfId="57" applyFont="1" applyBorder="1" applyAlignment="1">
      <alignment horizontal="right" vertical="center" wrapText="1"/>
    </xf>
    <xf numFmtId="165" fontId="21" fillId="0" borderId="0" xfId="58" applyNumberFormat="1" applyFont="1" applyBorder="1" applyAlignment="1">
      <alignment horizontal="center" vertical="center" wrapText="1"/>
    </xf>
    <xf numFmtId="0" fontId="40" fillId="0" borderId="0" xfId="57" applyFont="1" applyBorder="1" applyAlignment="1">
      <alignment horizontal="center" vertical="center" wrapText="1"/>
    </xf>
    <xf numFmtId="0" fontId="41" fillId="0" borderId="0" xfId="54" applyFont="1" applyBorder="1" applyAlignment="1"/>
    <xf numFmtId="0" fontId="29" fillId="0" borderId="0" xfId="57" applyFont="1" applyFill="1" applyBorder="1" applyAlignment="1">
      <alignment horizontal="center" vertical="center" wrapText="1"/>
    </xf>
    <xf numFmtId="165" fontId="29" fillId="0" borderId="0" xfId="58" applyNumberFormat="1" applyFont="1" applyBorder="1" applyAlignment="1">
      <alignment horizontal="center" vertical="center" wrapText="1"/>
    </xf>
    <xf numFmtId="0" fontId="22" fillId="0" borderId="0" xfId="57" applyFont="1" applyBorder="1" applyAlignment="1">
      <alignment vertical="center"/>
    </xf>
    <xf numFmtId="0" fontId="22" fillId="0" borderId="0" xfId="57" applyFont="1" applyBorder="1" applyAlignment="1">
      <alignment horizontal="justify" vertical="top" wrapText="1"/>
    </xf>
    <xf numFmtId="165" fontId="22" fillId="0" borderId="0" xfId="57" applyNumberFormat="1" applyFont="1" applyBorder="1" applyAlignment="1">
      <alignment vertical="center"/>
    </xf>
    <xf numFmtId="0" fontId="29" fillId="0" borderId="0" xfId="57" applyFont="1" applyBorder="1" applyAlignment="1">
      <alignment vertical="center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22" fillId="0" borderId="23" xfId="57" applyFont="1" applyFill="1" applyBorder="1" applyAlignment="1">
      <alignment horizontal="center" vertical="center" wrapText="1"/>
    </xf>
    <xf numFmtId="0" fontId="22" fillId="0" borderId="26" xfId="57" applyFont="1" applyFill="1" applyBorder="1" applyAlignment="1">
      <alignment horizontal="center" vertical="center" wrapText="1"/>
    </xf>
    <xf numFmtId="0" fontId="22" fillId="0" borderId="24" xfId="57" applyFont="1" applyFill="1" applyBorder="1" applyAlignment="1">
      <alignment horizontal="center" vertical="center" wrapText="1"/>
    </xf>
    <xf numFmtId="0" fontId="22" fillId="0" borderId="18" xfId="57" applyFont="1" applyFill="1" applyBorder="1" applyAlignment="1">
      <alignment horizontal="center" vertical="center" wrapText="1"/>
    </xf>
    <xf numFmtId="165" fontId="22" fillId="0" borderId="24" xfId="42" applyNumberFormat="1" applyFont="1" applyFill="1" applyBorder="1" applyAlignment="1">
      <alignment horizontal="center" vertical="center" wrapText="1"/>
    </xf>
    <xf numFmtId="165" fontId="22" fillId="0" borderId="18" xfId="42" applyNumberFormat="1" applyFont="1" applyFill="1" applyBorder="1" applyAlignment="1">
      <alignment horizontal="center" vertical="center" wrapText="1"/>
    </xf>
    <xf numFmtId="165" fontId="22" fillId="0" borderId="24" xfId="42" applyNumberFormat="1" applyFont="1" applyBorder="1" applyAlignment="1">
      <alignment horizontal="center" vertical="center"/>
    </xf>
    <xf numFmtId="165" fontId="22" fillId="0" borderId="24" xfId="42" applyNumberFormat="1" applyFont="1" applyBorder="1" applyAlignment="1">
      <alignment horizontal="center" vertical="center" wrapText="1"/>
    </xf>
    <xf numFmtId="165" fontId="22" fillId="0" borderId="25" xfId="42" applyNumberFormat="1" applyFont="1" applyBorder="1" applyAlignment="1">
      <alignment horizontal="center" vertical="center" wrapText="1"/>
    </xf>
    <xf numFmtId="165" fontId="22" fillId="0" borderId="18" xfId="42" applyNumberFormat="1" applyFont="1" applyBorder="1" applyAlignment="1">
      <alignment horizontal="center" vertical="center" wrapText="1"/>
    </xf>
    <xf numFmtId="165" fontId="22" fillId="0" borderId="27" xfId="42" applyNumberFormat="1" applyFont="1" applyBorder="1" applyAlignment="1">
      <alignment horizontal="center" vertical="center" wrapText="1"/>
    </xf>
    <xf numFmtId="0" fontId="22" fillId="0" borderId="29" xfId="57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18" xfId="57" applyFont="1" applyFill="1" applyBorder="1" applyAlignment="1">
      <alignment horizontal="center" vertical="center"/>
    </xf>
    <xf numFmtId="0" fontId="22" fillId="0" borderId="0" xfId="61" applyFont="1" applyBorder="1" applyAlignment="1">
      <alignment horizontal="center" vertical="center" wrapText="1"/>
    </xf>
    <xf numFmtId="165" fontId="22" fillId="0" borderId="0" xfId="58" applyNumberFormat="1" applyFont="1" applyBorder="1" applyAlignment="1">
      <alignment horizontal="center" vertical="center" wrapText="1"/>
    </xf>
    <xf numFmtId="0" fontId="22" fillId="0" borderId="0" xfId="61" applyFont="1" applyFill="1" applyBorder="1" applyAlignment="1">
      <alignment horizontal="center" vertical="center" wrapText="1"/>
    </xf>
    <xf numFmtId="165" fontId="22" fillId="0" borderId="0" xfId="58" applyNumberFormat="1" applyFont="1" applyFill="1" applyBorder="1" applyAlignment="1">
      <alignment horizontal="center" vertical="center" wrapText="1"/>
    </xf>
    <xf numFmtId="0" fontId="22" fillId="0" borderId="0" xfId="61" applyFont="1" applyBorder="1" applyAlignment="1">
      <alignment horizontal="center" vertical="center"/>
    </xf>
    <xf numFmtId="165" fontId="22" fillId="0" borderId="0" xfId="58" applyNumberFormat="1" applyFont="1" applyBorder="1" applyAlignment="1">
      <alignment horizontal="center" vertical="center" shrinkToFit="1"/>
    </xf>
    <xf numFmtId="165" fontId="22" fillId="0" borderId="0" xfId="61" applyNumberFormat="1" applyFont="1" applyBorder="1" applyAlignment="1">
      <alignment horizontal="center" vertical="center" shrinkToFit="1"/>
    </xf>
    <xf numFmtId="0" fontId="22" fillId="0" borderId="0" xfId="61" applyFont="1" applyBorder="1" applyAlignment="1">
      <alignment horizontal="center" vertical="center" shrinkToFit="1"/>
    </xf>
    <xf numFmtId="0" fontId="22" fillId="0" borderId="0" xfId="57" applyFont="1" applyFill="1" applyBorder="1" applyAlignment="1">
      <alignment horizontal="center" vertical="center" wrapText="1"/>
    </xf>
    <xf numFmtId="165" fontId="22" fillId="0" borderId="0" xfId="58" applyNumberFormat="1" applyFont="1" applyBorder="1" applyAlignment="1">
      <alignment horizontal="center" vertical="center"/>
    </xf>
    <xf numFmtId="165" fontId="21" fillId="0" borderId="0" xfId="58" applyNumberFormat="1" applyFont="1" applyBorder="1" applyAlignment="1">
      <alignment vertical="center" wrapText="1"/>
    </xf>
    <xf numFmtId="0" fontId="22" fillId="0" borderId="0" xfId="57" applyFont="1" applyBorder="1" applyAlignment="1">
      <alignment horizontal="center" vertical="center" wrapText="1"/>
    </xf>
    <xf numFmtId="0" fontId="22" fillId="0" borderId="0" xfId="57" applyFont="1" applyBorder="1" applyAlignment="1">
      <alignment horizontal="center" vertical="center"/>
    </xf>
    <xf numFmtId="0" fontId="29" fillId="0" borderId="0" xfId="57" applyFont="1" applyBorder="1" applyAlignment="1">
      <alignment horizontal="center" vertical="center" wrapText="1"/>
    </xf>
    <xf numFmtId="0" fontId="48" fillId="0" borderId="0" xfId="57" applyFont="1" applyBorder="1" applyAlignment="1">
      <alignment vertical="center" wrapText="1"/>
    </xf>
  </cellXfs>
  <cellStyles count="6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Milliers 2" xfId="42"/>
    <cellStyle name="Milliers 2 2" xfId="43"/>
    <cellStyle name="Milliers 2 2 2" xfId="44"/>
    <cellStyle name="Milliers 2 3" xfId="45"/>
    <cellStyle name="Milliers 2 5" xfId="46"/>
    <cellStyle name="Milliers 2 5 2" xfId="47"/>
    <cellStyle name="Milliers 2 6" xfId="48"/>
    <cellStyle name="Milliers 2 6 2" xfId="49"/>
    <cellStyle name="Milliers 3" xfId="50"/>
    <cellStyle name="Milliers 3 2" xfId="51"/>
    <cellStyle name="Milliers 4" xfId="52"/>
    <cellStyle name="Normal 2" xfId="53"/>
    <cellStyle name="Normal 2 10" xfId="54"/>
    <cellStyle name="Normal 2 2" xfId="55"/>
    <cellStyle name="Normal 3" xfId="56"/>
    <cellStyle name="Normal_Feuil2" xfId="57"/>
    <cellStyle name="Normal_Feuil4" xfId="60"/>
    <cellStyle name="Normal_Feuil8" xfId="59"/>
    <cellStyle name="Normal_Feuil9" xfId="6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58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8"/>
  <sheetViews>
    <sheetView workbookViewId="0">
      <selection activeCell="C3" sqref="C3"/>
    </sheetView>
  </sheetViews>
  <sheetFormatPr defaultColWidth="11.42578125" defaultRowHeight="15"/>
  <cols>
    <col min="3" max="3" width="77" customWidth="1"/>
    <col min="4" max="4" width="20.28515625" customWidth="1"/>
    <col min="5" max="5" width="12.85546875" customWidth="1"/>
    <col min="7" max="7" width="14.85546875" customWidth="1"/>
    <col min="8" max="8" width="12.7109375" bestFit="1" customWidth="1"/>
    <col min="9" max="9" width="13" customWidth="1"/>
  </cols>
  <sheetData>
    <row r="2" spans="2:9">
      <c r="C2" s="136" t="s">
        <v>124</v>
      </c>
      <c r="D2" s="137"/>
      <c r="E2" s="138"/>
      <c r="F2" s="139"/>
      <c r="G2" s="133"/>
      <c r="H2" s="133"/>
    </row>
    <row r="3" spans="2:9">
      <c r="C3" s="136" t="s">
        <v>125</v>
      </c>
      <c r="D3" s="140"/>
      <c r="E3" s="138"/>
      <c r="F3" s="139"/>
      <c r="G3" s="133"/>
      <c r="H3" s="133"/>
    </row>
    <row r="4" spans="2:9" ht="15.75" thickBot="1">
      <c r="C4" s="141"/>
      <c r="D4" s="136"/>
      <c r="E4" s="138"/>
      <c r="F4" s="139"/>
      <c r="G4" s="133"/>
      <c r="H4" s="133"/>
    </row>
    <row r="5" spans="2:9" ht="15.75" thickTop="1">
      <c r="B5" s="220" t="s">
        <v>126</v>
      </c>
      <c r="C5" s="222" t="s">
        <v>127</v>
      </c>
      <c r="D5" s="222" t="s">
        <v>128</v>
      </c>
      <c r="E5" s="224" t="s">
        <v>129</v>
      </c>
      <c r="F5" s="226" t="s">
        <v>131</v>
      </c>
      <c r="G5" s="226"/>
      <c r="H5" s="227" t="s">
        <v>132</v>
      </c>
      <c r="I5" s="228"/>
    </row>
    <row r="6" spans="2:9">
      <c r="B6" s="221"/>
      <c r="C6" s="223"/>
      <c r="D6" s="223"/>
      <c r="E6" s="225"/>
      <c r="F6" s="229" t="s">
        <v>130</v>
      </c>
      <c r="G6" s="229" t="s">
        <v>133</v>
      </c>
      <c r="H6" s="229" t="s">
        <v>130</v>
      </c>
      <c r="I6" s="230" t="s">
        <v>133</v>
      </c>
    </row>
    <row r="7" spans="2:9" ht="50.25" customHeight="1">
      <c r="B7" s="221"/>
      <c r="C7" s="223"/>
      <c r="D7" s="223"/>
      <c r="E7" s="225"/>
      <c r="F7" s="229"/>
      <c r="G7" s="229"/>
      <c r="H7" s="229"/>
      <c r="I7" s="230"/>
    </row>
    <row r="8" spans="2:9">
      <c r="B8" s="15" t="s">
        <v>2</v>
      </c>
      <c r="C8" s="16" t="s">
        <v>134</v>
      </c>
      <c r="D8" s="17" t="s">
        <v>0</v>
      </c>
      <c r="E8" s="16">
        <v>5</v>
      </c>
      <c r="F8" s="16"/>
      <c r="G8" s="16"/>
      <c r="H8" s="16">
        <v>80000</v>
      </c>
      <c r="I8" s="18">
        <f>H8*E8</f>
        <v>400000</v>
      </c>
    </row>
    <row r="9" spans="2:9">
      <c r="B9" s="15" t="s">
        <v>1</v>
      </c>
      <c r="C9" s="16" t="s">
        <v>1</v>
      </c>
      <c r="D9" s="16" t="s">
        <v>1</v>
      </c>
      <c r="E9" s="16" t="s">
        <v>1</v>
      </c>
      <c r="F9" s="16"/>
      <c r="G9" s="16"/>
      <c r="H9" s="16"/>
      <c r="I9" s="18"/>
    </row>
    <row r="10" spans="2:9">
      <c r="B10" s="15" t="s">
        <v>3</v>
      </c>
      <c r="C10" s="16" t="s">
        <v>135</v>
      </c>
      <c r="D10" s="19" t="s">
        <v>4</v>
      </c>
      <c r="E10" s="20" t="s">
        <v>109</v>
      </c>
      <c r="F10" s="16"/>
      <c r="G10" s="16"/>
      <c r="H10" s="16"/>
      <c r="I10" s="18"/>
    </row>
    <row r="11" spans="2:9">
      <c r="B11" s="15" t="s">
        <v>1</v>
      </c>
      <c r="C11" s="16"/>
      <c r="D11" s="19" t="s">
        <v>1</v>
      </c>
      <c r="E11" s="16" t="s">
        <v>1</v>
      </c>
      <c r="F11" s="16"/>
      <c r="G11" s="16"/>
      <c r="H11" s="16"/>
      <c r="I11" s="18"/>
    </row>
    <row r="12" spans="2:9">
      <c r="B12" s="15" t="s">
        <v>5</v>
      </c>
      <c r="C12" s="16" t="s">
        <v>136</v>
      </c>
      <c r="D12" s="19" t="s">
        <v>0</v>
      </c>
      <c r="E12" s="16">
        <v>5</v>
      </c>
      <c r="F12" s="16"/>
      <c r="G12" s="16"/>
      <c r="H12" s="16">
        <v>50000</v>
      </c>
      <c r="I12" s="18">
        <f>H12*E12</f>
        <v>250000</v>
      </c>
    </row>
    <row r="13" spans="2:9">
      <c r="B13" s="15" t="s">
        <v>1</v>
      </c>
      <c r="C13" s="16" t="s">
        <v>1</v>
      </c>
      <c r="D13" s="19" t="s">
        <v>1</v>
      </c>
      <c r="E13" s="16" t="s">
        <v>1</v>
      </c>
      <c r="F13" s="16"/>
      <c r="G13" s="16"/>
      <c r="H13" s="16"/>
      <c r="I13" s="18"/>
    </row>
    <row r="14" spans="2:9">
      <c r="B14" s="15" t="s">
        <v>6</v>
      </c>
      <c r="C14" s="21" t="s">
        <v>137</v>
      </c>
      <c r="D14" s="19" t="s">
        <v>1</v>
      </c>
      <c r="E14" s="16" t="s">
        <v>1</v>
      </c>
      <c r="F14" s="16"/>
      <c r="G14" s="16"/>
      <c r="H14" s="16"/>
      <c r="I14" s="18"/>
    </row>
    <row r="15" spans="2:9">
      <c r="B15" s="15" t="s">
        <v>1</v>
      </c>
      <c r="C15" s="16" t="s">
        <v>1</v>
      </c>
      <c r="D15" s="19" t="s">
        <v>1</v>
      </c>
      <c r="E15" s="16" t="s">
        <v>1</v>
      </c>
      <c r="F15" s="16"/>
      <c r="G15" s="16"/>
      <c r="H15" s="16"/>
      <c r="I15" s="18"/>
    </row>
    <row r="16" spans="2:9">
      <c r="B16" s="15" t="s">
        <v>14</v>
      </c>
      <c r="C16" s="21" t="s">
        <v>138</v>
      </c>
      <c r="D16" s="19" t="s">
        <v>4</v>
      </c>
      <c r="E16" s="16"/>
      <c r="F16" s="16"/>
      <c r="G16" s="16"/>
      <c r="H16" s="16">
        <v>17175</v>
      </c>
      <c r="I16" s="18">
        <f>H16*E16</f>
        <v>0</v>
      </c>
    </row>
    <row r="17" spans="2:9">
      <c r="B17" s="15"/>
      <c r="C17" s="16" t="s">
        <v>139</v>
      </c>
      <c r="D17" s="19"/>
      <c r="E17" s="16"/>
      <c r="F17" s="16"/>
      <c r="G17" s="16"/>
      <c r="H17" s="16"/>
      <c r="I17" s="18"/>
    </row>
    <row r="18" spans="2:9">
      <c r="B18" s="15"/>
      <c r="C18" s="20" t="s">
        <v>140</v>
      </c>
      <c r="D18" s="19"/>
      <c r="E18" s="16"/>
      <c r="F18" s="16"/>
      <c r="G18" s="16"/>
      <c r="H18" s="16"/>
      <c r="I18" s="18"/>
    </row>
    <row r="19" spans="2:9">
      <c r="B19" s="15" t="s">
        <v>26</v>
      </c>
      <c r="C19" s="21" t="s">
        <v>141</v>
      </c>
      <c r="D19" s="19" t="s">
        <v>4</v>
      </c>
      <c r="E19" s="22">
        <v>2</v>
      </c>
      <c r="F19" s="16">
        <v>225800</v>
      </c>
      <c r="G19" s="23">
        <f>F19*E19</f>
        <v>451600</v>
      </c>
      <c r="H19" s="16">
        <v>22580</v>
      </c>
      <c r="I19" s="24">
        <f>H19*E19</f>
        <v>45160</v>
      </c>
    </row>
    <row r="20" spans="2:9">
      <c r="B20" s="15"/>
      <c r="C20" s="21" t="s">
        <v>142</v>
      </c>
      <c r="D20" s="16"/>
      <c r="E20" s="8"/>
      <c r="F20" s="16"/>
      <c r="G20" s="23"/>
      <c r="H20" s="16"/>
      <c r="I20" s="24"/>
    </row>
    <row r="21" spans="2:9">
      <c r="B21" s="15"/>
      <c r="C21" s="25" t="s">
        <v>154</v>
      </c>
      <c r="D21" s="16"/>
      <c r="E21" s="8"/>
      <c r="F21" s="16"/>
      <c r="G21" s="23"/>
      <c r="H21" s="16"/>
      <c r="I21" s="24"/>
    </row>
    <row r="22" spans="2:9">
      <c r="B22" s="15"/>
      <c r="C22" s="20" t="s">
        <v>144</v>
      </c>
      <c r="D22" s="16"/>
      <c r="E22" s="16"/>
      <c r="F22" s="16"/>
      <c r="G22" s="23"/>
      <c r="H22" s="16"/>
      <c r="I22" s="24"/>
    </row>
    <row r="23" spans="2:9">
      <c r="B23" s="15"/>
      <c r="C23" s="16" t="s">
        <v>145</v>
      </c>
      <c r="D23" s="16"/>
      <c r="E23" s="16"/>
      <c r="F23" s="16"/>
      <c r="G23" s="23"/>
      <c r="H23" s="16"/>
      <c r="I23" s="24"/>
    </row>
    <row r="24" spans="2:9">
      <c r="B24" s="15"/>
      <c r="C24" s="218" t="s">
        <v>146</v>
      </c>
      <c r="D24" s="16"/>
      <c r="E24" s="16"/>
      <c r="F24" s="16"/>
      <c r="G24" s="23"/>
      <c r="H24" s="16"/>
      <c r="I24" s="24"/>
    </row>
    <row r="25" spans="2:9">
      <c r="B25" s="15"/>
      <c r="C25" s="16" t="s">
        <v>147</v>
      </c>
      <c r="D25" s="16"/>
      <c r="E25" s="16"/>
      <c r="F25" s="16"/>
      <c r="G25" s="23"/>
      <c r="H25" s="16"/>
      <c r="I25" s="24"/>
    </row>
    <row r="26" spans="2:9">
      <c r="B26" s="15"/>
      <c r="C26" s="16" t="s">
        <v>148</v>
      </c>
      <c r="D26" s="16"/>
      <c r="E26" s="16"/>
      <c r="F26" s="16"/>
      <c r="G26" s="23"/>
      <c r="H26" s="16"/>
      <c r="I26" s="24"/>
    </row>
    <row r="27" spans="2:9">
      <c r="B27" s="15"/>
      <c r="C27" s="25" t="s">
        <v>149</v>
      </c>
      <c r="D27" s="16"/>
      <c r="E27" s="16"/>
      <c r="F27" s="16"/>
      <c r="G27" s="23"/>
      <c r="H27" s="16"/>
      <c r="I27" s="24"/>
    </row>
    <row r="28" spans="2:9">
      <c r="B28" s="15"/>
      <c r="C28" s="26" t="s">
        <v>150</v>
      </c>
      <c r="D28" s="16"/>
      <c r="E28" s="16"/>
      <c r="F28" s="16"/>
      <c r="G28" s="23"/>
      <c r="H28" s="16"/>
      <c r="I28" s="24"/>
    </row>
    <row r="29" spans="2:9">
      <c r="B29" s="15"/>
      <c r="C29" s="26" t="s">
        <v>146</v>
      </c>
      <c r="D29" s="16"/>
      <c r="E29" s="16"/>
      <c r="F29" s="16"/>
      <c r="G29" s="23"/>
      <c r="H29" s="16"/>
      <c r="I29" s="24"/>
    </row>
    <row r="30" spans="2:9">
      <c r="B30" s="15"/>
      <c r="C30" s="26" t="s">
        <v>147</v>
      </c>
      <c r="D30" s="16"/>
      <c r="E30" s="16"/>
      <c r="F30" s="16"/>
      <c r="G30" s="23"/>
      <c r="H30" s="16"/>
      <c r="I30" s="24"/>
    </row>
    <row r="31" spans="2:9">
      <c r="B31" s="15"/>
      <c r="C31" s="26" t="s">
        <v>151</v>
      </c>
      <c r="D31" s="16"/>
      <c r="E31" s="16"/>
      <c r="F31" s="16"/>
      <c r="G31" s="23"/>
      <c r="H31" s="16"/>
      <c r="I31" s="24"/>
    </row>
    <row r="32" spans="2:9">
      <c r="B32" s="15" t="s">
        <v>27</v>
      </c>
      <c r="C32" s="21" t="s">
        <v>152</v>
      </c>
      <c r="D32" s="27" t="s">
        <v>4</v>
      </c>
      <c r="E32" s="28"/>
      <c r="F32" s="16">
        <v>2077468</v>
      </c>
      <c r="G32" s="23">
        <f t="shared" ref="G32:G75" si="0">F32*E32</f>
        <v>0</v>
      </c>
      <c r="H32" s="16">
        <v>318000</v>
      </c>
      <c r="I32" s="24">
        <f t="shared" ref="I32:I75" si="1">H32*E32</f>
        <v>0</v>
      </c>
    </row>
    <row r="33" spans="2:9">
      <c r="B33" s="15"/>
      <c r="C33" s="21" t="s">
        <v>142</v>
      </c>
      <c r="D33" s="16"/>
      <c r="E33" s="16"/>
      <c r="F33" s="16"/>
      <c r="G33" s="23"/>
      <c r="H33" s="16"/>
      <c r="I33" s="24"/>
    </row>
    <row r="34" spans="2:9">
      <c r="B34" s="15" t="s">
        <v>1</v>
      </c>
      <c r="C34" s="20" t="s">
        <v>153</v>
      </c>
      <c r="D34" s="16" t="s">
        <v>1</v>
      </c>
      <c r="E34" s="16" t="s">
        <v>1</v>
      </c>
      <c r="F34" s="16"/>
      <c r="G34" s="23"/>
      <c r="H34" s="16"/>
      <c r="I34" s="24"/>
    </row>
    <row r="35" spans="2:9">
      <c r="B35" s="15"/>
      <c r="C35" s="16" t="s">
        <v>155</v>
      </c>
      <c r="D35" s="16"/>
      <c r="E35" s="16"/>
      <c r="F35" s="16"/>
      <c r="G35" s="23"/>
      <c r="H35" s="16"/>
      <c r="I35" s="24"/>
    </row>
    <row r="36" spans="2:9">
      <c r="B36" s="15"/>
      <c r="C36" s="20" t="s">
        <v>157</v>
      </c>
      <c r="D36" s="16"/>
      <c r="E36" s="16"/>
      <c r="F36" s="16"/>
      <c r="G36" s="23"/>
      <c r="H36" s="16"/>
      <c r="I36" s="24"/>
    </row>
    <row r="37" spans="2:9">
      <c r="B37" s="29"/>
      <c r="C37" s="16" t="s">
        <v>145</v>
      </c>
      <c r="D37" s="30"/>
      <c r="E37" s="31"/>
      <c r="F37" s="16"/>
      <c r="G37" s="23"/>
      <c r="H37" s="16"/>
      <c r="I37" s="24"/>
    </row>
    <row r="38" spans="2:9">
      <c r="B38" s="29"/>
      <c r="C38" s="16" t="s">
        <v>146</v>
      </c>
      <c r="D38" s="30"/>
      <c r="E38" s="31"/>
      <c r="F38" s="16"/>
      <c r="G38" s="23"/>
      <c r="H38" s="16"/>
      <c r="I38" s="24"/>
    </row>
    <row r="39" spans="2:9">
      <c r="B39" s="29"/>
      <c r="C39" s="16" t="s">
        <v>147</v>
      </c>
      <c r="D39" s="30"/>
      <c r="E39" s="31"/>
      <c r="F39" s="16"/>
      <c r="G39" s="23"/>
      <c r="H39" s="16"/>
      <c r="I39" s="24"/>
    </row>
    <row r="40" spans="2:9">
      <c r="B40" s="29"/>
      <c r="C40" s="16" t="s">
        <v>156</v>
      </c>
      <c r="D40" s="30"/>
      <c r="E40" s="31"/>
      <c r="F40" s="16"/>
      <c r="G40" s="23"/>
      <c r="H40" s="16"/>
      <c r="I40" s="24"/>
    </row>
    <row r="41" spans="2:9">
      <c r="B41" s="29"/>
      <c r="C41" s="20" t="s">
        <v>158</v>
      </c>
      <c r="D41" s="30"/>
      <c r="E41" s="31"/>
      <c r="F41" s="16"/>
      <c r="G41" s="23"/>
      <c r="H41" s="16"/>
      <c r="I41" s="24"/>
    </row>
    <row r="42" spans="2:9">
      <c r="B42" s="29"/>
      <c r="C42" s="16" t="s">
        <v>145</v>
      </c>
      <c r="D42" s="30"/>
      <c r="E42" s="31"/>
      <c r="F42" s="16"/>
      <c r="G42" s="23"/>
      <c r="H42" s="16"/>
      <c r="I42" s="24"/>
    </row>
    <row r="43" spans="2:9">
      <c r="B43" s="29"/>
      <c r="C43" s="16" t="s">
        <v>146</v>
      </c>
      <c r="D43" s="30"/>
      <c r="E43" s="31"/>
      <c r="F43" s="16"/>
      <c r="G43" s="23"/>
      <c r="H43" s="16"/>
      <c r="I43" s="24"/>
    </row>
    <row r="44" spans="2:9">
      <c r="B44" s="29"/>
      <c r="C44" s="16" t="s">
        <v>147</v>
      </c>
      <c r="D44" s="30"/>
      <c r="E44" s="31"/>
      <c r="F44" s="16"/>
      <c r="G44" s="23"/>
      <c r="H44" s="16"/>
      <c r="I44" s="24"/>
    </row>
    <row r="45" spans="2:9">
      <c r="B45" s="29"/>
      <c r="C45" s="16" t="s">
        <v>151</v>
      </c>
      <c r="D45" s="30"/>
      <c r="E45" s="31"/>
      <c r="F45" s="16"/>
      <c r="G45" s="23"/>
      <c r="H45" s="16"/>
      <c r="I45" s="24"/>
    </row>
    <row r="46" spans="2:9">
      <c r="B46" s="29"/>
      <c r="C46" s="16" t="s">
        <v>167</v>
      </c>
      <c r="D46" s="30"/>
      <c r="E46" s="31"/>
      <c r="F46" s="16"/>
      <c r="G46" s="23"/>
      <c r="H46" s="16"/>
      <c r="I46" s="24"/>
    </row>
    <row r="47" spans="2:9">
      <c r="B47" s="29"/>
      <c r="C47" s="25"/>
      <c r="D47" s="30"/>
      <c r="E47" s="31"/>
      <c r="F47" s="16"/>
      <c r="G47" s="23"/>
      <c r="H47" s="16"/>
      <c r="I47" s="24"/>
    </row>
    <row r="48" spans="2:9">
      <c r="B48" s="32" t="s">
        <v>28</v>
      </c>
      <c r="C48" s="33" t="s">
        <v>160</v>
      </c>
      <c r="D48" s="34" t="s">
        <v>4</v>
      </c>
      <c r="E48" s="35">
        <v>9</v>
      </c>
      <c r="F48" s="16">
        <v>910245</v>
      </c>
      <c r="G48" s="23">
        <f t="shared" si="0"/>
        <v>8192205</v>
      </c>
      <c r="H48" s="16">
        <v>133000</v>
      </c>
      <c r="I48" s="24">
        <f t="shared" si="1"/>
        <v>1197000</v>
      </c>
    </row>
    <row r="49" spans="2:9">
      <c r="B49" s="32"/>
      <c r="C49" s="21" t="s">
        <v>142</v>
      </c>
      <c r="D49" s="34"/>
      <c r="E49" s="35"/>
      <c r="F49" s="16"/>
      <c r="G49" s="23"/>
      <c r="H49" s="16"/>
      <c r="I49" s="24"/>
    </row>
    <row r="50" spans="2:9">
      <c r="B50" s="29"/>
      <c r="C50" s="25" t="s">
        <v>161</v>
      </c>
      <c r="D50" s="30"/>
      <c r="E50" s="31"/>
      <c r="F50" s="16"/>
      <c r="G50" s="23"/>
      <c r="H50" s="16"/>
      <c r="I50" s="24"/>
    </row>
    <row r="51" spans="2:9">
      <c r="B51" s="29"/>
      <c r="C51" s="25" t="s">
        <v>143</v>
      </c>
      <c r="D51" s="30"/>
      <c r="E51" s="31"/>
      <c r="F51" s="16"/>
      <c r="G51" s="23"/>
      <c r="H51" s="16"/>
      <c r="I51" s="24"/>
    </row>
    <row r="52" spans="2:9">
      <c r="B52" s="29"/>
      <c r="C52" s="25" t="s">
        <v>162</v>
      </c>
      <c r="D52" s="30"/>
      <c r="E52" s="31"/>
      <c r="F52" s="16"/>
      <c r="G52" s="23"/>
      <c r="H52" s="16"/>
      <c r="I52" s="24"/>
    </row>
    <row r="53" spans="2:9">
      <c r="B53" s="29"/>
      <c r="C53" s="26" t="s">
        <v>145</v>
      </c>
      <c r="D53" s="30"/>
      <c r="E53" s="31"/>
      <c r="F53" s="16"/>
      <c r="G53" s="23"/>
      <c r="H53" s="16"/>
      <c r="I53" s="24"/>
    </row>
    <row r="54" spans="2:9">
      <c r="B54" s="29"/>
      <c r="C54" s="26" t="s">
        <v>146</v>
      </c>
      <c r="D54" s="30"/>
      <c r="E54" s="31"/>
      <c r="F54" s="16"/>
      <c r="G54" s="23"/>
      <c r="H54" s="16"/>
      <c r="I54" s="24"/>
    </row>
    <row r="55" spans="2:9">
      <c r="B55" s="29"/>
      <c r="C55" s="26" t="s">
        <v>147</v>
      </c>
      <c r="D55" s="30"/>
      <c r="E55" s="31"/>
      <c r="F55" s="16"/>
      <c r="G55" s="23"/>
      <c r="H55" s="16"/>
      <c r="I55" s="24"/>
    </row>
    <row r="56" spans="2:9">
      <c r="B56" s="29"/>
      <c r="C56" s="26" t="s">
        <v>163</v>
      </c>
      <c r="D56" s="30"/>
      <c r="E56" s="31"/>
      <c r="F56" s="16"/>
      <c r="G56" s="23"/>
      <c r="H56" s="16"/>
      <c r="I56" s="24"/>
    </row>
    <row r="57" spans="2:9">
      <c r="B57" s="29"/>
      <c r="C57" s="25" t="s">
        <v>164</v>
      </c>
      <c r="D57" s="30"/>
      <c r="E57" s="31"/>
      <c r="F57" s="16"/>
      <c r="G57" s="23"/>
      <c r="H57" s="16"/>
      <c r="I57" s="24"/>
    </row>
    <row r="58" spans="2:9">
      <c r="B58" s="29"/>
      <c r="C58" s="26" t="s">
        <v>145</v>
      </c>
      <c r="D58" s="30"/>
      <c r="E58" s="31"/>
      <c r="F58" s="16"/>
      <c r="G58" s="23"/>
      <c r="H58" s="16"/>
      <c r="I58" s="24"/>
    </row>
    <row r="59" spans="2:9">
      <c r="B59" s="29"/>
      <c r="C59" s="26" t="s">
        <v>146</v>
      </c>
      <c r="D59" s="30"/>
      <c r="E59" s="31"/>
      <c r="F59" s="16"/>
      <c r="G59" s="23"/>
      <c r="H59" s="16"/>
      <c r="I59" s="24"/>
    </row>
    <row r="60" spans="2:9">
      <c r="B60" s="29"/>
      <c r="C60" s="26" t="s">
        <v>165</v>
      </c>
      <c r="D60" s="30"/>
      <c r="E60" s="31"/>
      <c r="F60" s="16"/>
      <c r="G60" s="23"/>
      <c r="H60" s="16"/>
      <c r="I60" s="24"/>
    </row>
    <row r="61" spans="2:9">
      <c r="B61" s="29"/>
      <c r="C61" s="26" t="s">
        <v>166</v>
      </c>
      <c r="D61" s="30"/>
      <c r="E61" s="31"/>
      <c r="F61" s="16"/>
      <c r="G61" s="23"/>
      <c r="H61" s="16"/>
      <c r="I61" s="24"/>
    </row>
    <row r="62" spans="2:9">
      <c r="B62" s="29"/>
      <c r="C62" s="25" t="s">
        <v>167</v>
      </c>
      <c r="D62" s="30"/>
      <c r="E62" s="31"/>
      <c r="F62" s="16"/>
      <c r="G62" s="23"/>
      <c r="H62" s="16"/>
      <c r="I62" s="24"/>
    </row>
    <row r="63" spans="2:9">
      <c r="B63" s="32" t="s">
        <v>29</v>
      </c>
      <c r="C63" s="33" t="s">
        <v>168</v>
      </c>
      <c r="D63" s="34" t="s">
        <v>4</v>
      </c>
      <c r="E63" s="35">
        <v>1</v>
      </c>
      <c r="F63" s="16">
        <v>4800211</v>
      </c>
      <c r="G63" s="23">
        <f t="shared" si="0"/>
        <v>4800211</v>
      </c>
      <c r="H63" s="21">
        <v>243000</v>
      </c>
      <c r="I63" s="24">
        <f t="shared" si="1"/>
        <v>243000</v>
      </c>
    </row>
    <row r="64" spans="2:9">
      <c r="B64" s="32"/>
      <c r="C64" s="21" t="s">
        <v>142</v>
      </c>
      <c r="D64" s="34"/>
      <c r="E64" s="35"/>
      <c r="F64" s="16"/>
      <c r="G64" s="23"/>
      <c r="H64" s="16"/>
      <c r="I64" s="24"/>
    </row>
    <row r="65" spans="2:9">
      <c r="B65" s="29"/>
      <c r="C65" s="25" t="s">
        <v>169</v>
      </c>
      <c r="D65" s="30"/>
      <c r="E65" s="31"/>
      <c r="F65" s="16"/>
      <c r="G65" s="23"/>
      <c r="H65" s="16"/>
      <c r="I65" s="24"/>
    </row>
    <row r="66" spans="2:9">
      <c r="B66" s="29"/>
      <c r="C66" s="25" t="s">
        <v>170</v>
      </c>
      <c r="D66" s="30"/>
      <c r="E66" s="31"/>
      <c r="F66" s="16"/>
      <c r="G66" s="23"/>
      <c r="H66" s="16"/>
      <c r="I66" s="24"/>
    </row>
    <row r="67" spans="2:9">
      <c r="B67" s="29"/>
      <c r="C67" s="25" t="s">
        <v>162</v>
      </c>
      <c r="D67" s="30"/>
      <c r="E67" s="31"/>
      <c r="F67" s="16"/>
      <c r="G67" s="23"/>
      <c r="H67" s="16"/>
      <c r="I67" s="24"/>
    </row>
    <row r="68" spans="2:9">
      <c r="B68" s="29"/>
      <c r="C68" s="26" t="s">
        <v>145</v>
      </c>
      <c r="D68" s="30"/>
      <c r="E68" s="31"/>
      <c r="F68" s="16"/>
      <c r="G68" s="23"/>
      <c r="H68" s="16"/>
      <c r="I68" s="24"/>
    </row>
    <row r="69" spans="2:9">
      <c r="B69" s="29"/>
      <c r="C69" s="26" t="s">
        <v>146</v>
      </c>
      <c r="D69" s="30"/>
      <c r="E69" s="31"/>
      <c r="F69" s="16"/>
      <c r="G69" s="23"/>
      <c r="H69" s="16"/>
      <c r="I69" s="24"/>
    </row>
    <row r="70" spans="2:9">
      <c r="B70" s="29"/>
      <c r="C70" s="26" t="s">
        <v>171</v>
      </c>
      <c r="D70" s="30"/>
      <c r="E70" s="31"/>
      <c r="F70" s="16"/>
      <c r="G70" s="23"/>
      <c r="H70" s="16"/>
      <c r="I70" s="24"/>
    </row>
    <row r="71" spans="2:9">
      <c r="B71" s="29"/>
      <c r="C71" s="26" t="s">
        <v>165</v>
      </c>
      <c r="D71" s="30"/>
      <c r="E71" s="31"/>
      <c r="F71" s="16"/>
      <c r="G71" s="23"/>
      <c r="H71" s="16"/>
      <c r="I71" s="24"/>
    </row>
    <row r="72" spans="2:9">
      <c r="B72" s="29"/>
      <c r="C72" s="26" t="s">
        <v>172</v>
      </c>
      <c r="D72" s="30"/>
      <c r="E72" s="31"/>
      <c r="F72" s="16"/>
      <c r="G72" s="23"/>
      <c r="H72" s="16"/>
      <c r="I72" s="24"/>
    </row>
    <row r="73" spans="2:9">
      <c r="B73" s="29"/>
      <c r="C73" s="25" t="s">
        <v>9</v>
      </c>
      <c r="D73" s="30"/>
      <c r="E73" s="31"/>
      <c r="F73" s="16"/>
      <c r="G73" s="23"/>
      <c r="H73" s="16"/>
      <c r="I73" s="24"/>
    </row>
    <row r="74" spans="2:9">
      <c r="B74" s="29"/>
      <c r="C74" s="25" t="s">
        <v>159</v>
      </c>
      <c r="D74" s="30"/>
      <c r="E74" s="31"/>
      <c r="F74" s="16"/>
      <c r="G74" s="23"/>
      <c r="H74" s="16"/>
      <c r="I74" s="24"/>
    </row>
    <row r="75" spans="2:9">
      <c r="B75" s="32" t="s">
        <v>30</v>
      </c>
      <c r="C75" s="21" t="s">
        <v>173</v>
      </c>
      <c r="D75" s="34" t="s">
        <v>4</v>
      </c>
      <c r="E75" s="35">
        <v>25</v>
      </c>
      <c r="F75" s="16">
        <v>504325</v>
      </c>
      <c r="G75" s="23">
        <f t="shared" si="0"/>
        <v>12608125</v>
      </c>
      <c r="H75" s="16">
        <v>66439</v>
      </c>
      <c r="I75" s="24">
        <f t="shared" si="1"/>
        <v>1660975</v>
      </c>
    </row>
    <row r="76" spans="2:9">
      <c r="B76" s="32"/>
      <c r="C76" s="21" t="s">
        <v>142</v>
      </c>
      <c r="D76" s="34"/>
      <c r="E76" s="35"/>
      <c r="F76" s="16"/>
      <c r="G76" s="23"/>
      <c r="H76" s="16"/>
      <c r="I76" s="24"/>
    </row>
    <row r="77" spans="2:9">
      <c r="B77" s="29"/>
      <c r="C77" s="16" t="s">
        <v>174</v>
      </c>
      <c r="D77" s="30"/>
      <c r="E77" s="31"/>
      <c r="F77" s="16"/>
      <c r="G77" s="23"/>
      <c r="H77" s="16"/>
      <c r="I77" s="24"/>
    </row>
    <row r="78" spans="2:9">
      <c r="B78" s="29"/>
      <c r="C78" s="16" t="s">
        <v>178</v>
      </c>
      <c r="D78" s="30"/>
      <c r="E78" s="31"/>
      <c r="F78" s="16"/>
      <c r="G78" s="23"/>
      <c r="H78" s="16"/>
      <c r="I78" s="24"/>
    </row>
    <row r="79" spans="2:9" ht="17.25" customHeight="1">
      <c r="B79" s="29"/>
      <c r="C79" s="20" t="s">
        <v>175</v>
      </c>
      <c r="D79" s="30"/>
      <c r="E79" s="31"/>
      <c r="F79" s="16"/>
      <c r="G79" s="23"/>
      <c r="H79" s="16"/>
      <c r="I79" s="24"/>
    </row>
    <row r="80" spans="2:9">
      <c r="B80" s="29"/>
      <c r="C80" s="20" t="s">
        <v>145</v>
      </c>
      <c r="D80" s="30"/>
      <c r="E80" s="31"/>
      <c r="F80" s="16"/>
      <c r="G80" s="23"/>
      <c r="H80" s="16"/>
      <c r="I80" s="24"/>
    </row>
    <row r="81" spans="2:9">
      <c r="B81" s="29"/>
      <c r="C81" s="16" t="s">
        <v>146</v>
      </c>
      <c r="D81" s="30"/>
      <c r="E81" s="31"/>
      <c r="F81" s="16"/>
      <c r="G81" s="23"/>
      <c r="H81" s="16"/>
      <c r="I81" s="24"/>
    </row>
    <row r="82" spans="2:9">
      <c r="B82" s="29"/>
      <c r="C82" s="16" t="s">
        <v>165</v>
      </c>
      <c r="D82" s="30"/>
      <c r="E82" s="31"/>
      <c r="F82" s="16"/>
      <c r="G82" s="23"/>
      <c r="H82" s="16"/>
      <c r="I82" s="24"/>
    </row>
    <row r="83" spans="2:9">
      <c r="B83" s="29"/>
      <c r="C83" s="16" t="s">
        <v>176</v>
      </c>
      <c r="D83" s="30"/>
      <c r="E83" s="31"/>
      <c r="F83" s="16"/>
      <c r="G83" s="23"/>
      <c r="H83" s="16"/>
      <c r="I83" s="24"/>
    </row>
    <row r="84" spans="2:9">
      <c r="B84" s="29"/>
      <c r="C84" s="16" t="s">
        <v>159</v>
      </c>
      <c r="D84" s="30"/>
      <c r="E84" s="31"/>
      <c r="F84" s="16"/>
      <c r="G84" s="23"/>
      <c r="H84" s="16"/>
      <c r="I84" s="24"/>
    </row>
    <row r="85" spans="2:9">
      <c r="B85" s="32" t="s">
        <v>31</v>
      </c>
      <c r="C85" s="21" t="s">
        <v>177</v>
      </c>
      <c r="D85" s="34" t="s">
        <v>4</v>
      </c>
      <c r="E85" s="35"/>
      <c r="F85" s="16">
        <v>495015</v>
      </c>
      <c r="G85" s="23">
        <f t="shared" ref="G85:G100" si="2">F85*E85</f>
        <v>0</v>
      </c>
      <c r="H85" s="16">
        <v>66439</v>
      </c>
      <c r="I85" s="24">
        <f t="shared" ref="I85:I100" si="3">H85*E85</f>
        <v>0</v>
      </c>
    </row>
    <row r="86" spans="2:9">
      <c r="B86" s="32"/>
      <c r="C86" s="21" t="s">
        <v>142</v>
      </c>
      <c r="D86" s="34"/>
      <c r="E86" s="31"/>
      <c r="F86" s="16"/>
      <c r="G86" s="23"/>
      <c r="H86" s="16"/>
      <c r="I86" s="24"/>
    </row>
    <row r="87" spans="2:9">
      <c r="B87" s="29"/>
      <c r="C87" s="16" t="s">
        <v>179</v>
      </c>
      <c r="D87" s="30"/>
      <c r="E87" s="31"/>
      <c r="F87" s="16"/>
      <c r="G87" s="23"/>
      <c r="H87" s="16"/>
      <c r="I87" s="24"/>
    </row>
    <row r="88" spans="2:9">
      <c r="B88" s="29"/>
      <c r="C88" s="16" t="s">
        <v>180</v>
      </c>
      <c r="D88" s="30"/>
      <c r="E88" s="31"/>
      <c r="F88" s="16"/>
      <c r="G88" s="23"/>
      <c r="H88" s="16"/>
      <c r="I88" s="24"/>
    </row>
    <row r="89" spans="2:9">
      <c r="B89" s="29"/>
      <c r="C89" s="20" t="s">
        <v>175</v>
      </c>
      <c r="D89" s="30"/>
      <c r="E89" s="31"/>
      <c r="F89" s="16"/>
      <c r="G89" s="23"/>
      <c r="H89" s="16"/>
      <c r="I89" s="24"/>
    </row>
    <row r="90" spans="2:9">
      <c r="B90" s="29"/>
      <c r="C90" s="16" t="s">
        <v>145</v>
      </c>
      <c r="D90" s="30"/>
      <c r="E90" s="31"/>
      <c r="F90" s="16"/>
      <c r="G90" s="23"/>
      <c r="H90" s="16"/>
      <c r="I90" s="24"/>
    </row>
    <row r="91" spans="2:9">
      <c r="B91" s="29"/>
      <c r="C91" s="16" t="s">
        <v>146</v>
      </c>
      <c r="D91" s="30"/>
      <c r="E91" s="31"/>
      <c r="F91" s="16"/>
      <c r="G91" s="23"/>
      <c r="H91" s="16"/>
      <c r="I91" s="24"/>
    </row>
    <row r="92" spans="2:9">
      <c r="B92" s="29"/>
      <c r="C92" s="16" t="s">
        <v>165</v>
      </c>
      <c r="D92" s="30"/>
      <c r="E92" s="31"/>
      <c r="F92" s="16"/>
      <c r="G92" s="23"/>
      <c r="H92" s="16"/>
      <c r="I92" s="24"/>
    </row>
    <row r="93" spans="2:9">
      <c r="B93" s="29"/>
      <c r="C93" s="16" t="s">
        <v>15</v>
      </c>
      <c r="D93" s="30"/>
      <c r="E93" s="31"/>
      <c r="F93" s="16"/>
      <c r="G93" s="23"/>
      <c r="H93" s="16"/>
      <c r="I93" s="24"/>
    </row>
    <row r="94" spans="2:9">
      <c r="B94" s="29"/>
      <c r="C94" s="16" t="s">
        <v>159</v>
      </c>
      <c r="D94" s="30"/>
      <c r="E94" s="31"/>
      <c r="F94" s="16"/>
      <c r="G94" s="23"/>
      <c r="H94" s="16"/>
      <c r="I94" s="24"/>
    </row>
    <row r="95" spans="2:9" s="1" customFormat="1">
      <c r="B95" s="29"/>
      <c r="C95" s="36"/>
      <c r="D95" s="30"/>
      <c r="E95" s="31"/>
      <c r="F95" s="16"/>
      <c r="G95" s="23"/>
      <c r="H95" s="16"/>
      <c r="I95" s="24"/>
    </row>
    <row r="96" spans="2:9" s="1" customFormat="1">
      <c r="B96" s="52" t="s">
        <v>113</v>
      </c>
      <c r="C96" s="20" t="s">
        <v>181</v>
      </c>
      <c r="D96" s="53" t="s">
        <v>12</v>
      </c>
      <c r="E96" s="31">
        <v>18610</v>
      </c>
      <c r="F96" s="16">
        <v>850</v>
      </c>
      <c r="G96" s="23">
        <f>F96*E96</f>
        <v>15818500</v>
      </c>
      <c r="H96" s="16">
        <v>45</v>
      </c>
      <c r="I96" s="24">
        <f>H96*E96</f>
        <v>837450</v>
      </c>
    </row>
    <row r="97" spans="2:9" s="1" customFormat="1">
      <c r="B97" s="52"/>
      <c r="C97" s="20"/>
      <c r="D97" s="53"/>
      <c r="E97" s="31"/>
      <c r="F97" s="16"/>
      <c r="G97" s="23"/>
      <c r="H97" s="16"/>
      <c r="I97" s="24"/>
    </row>
    <row r="98" spans="2:9" s="1" customFormat="1">
      <c r="B98" s="52" t="s">
        <v>114</v>
      </c>
      <c r="C98" s="54" t="s">
        <v>182</v>
      </c>
      <c r="D98" s="53" t="s">
        <v>45</v>
      </c>
      <c r="E98" s="55">
        <f>E85+E75+E63+E48+E32</f>
        <v>35</v>
      </c>
      <c r="F98" s="16"/>
      <c r="G98" s="23"/>
      <c r="H98" s="16">
        <v>1500</v>
      </c>
      <c r="I98" s="24">
        <f>H98*E98</f>
        <v>52500</v>
      </c>
    </row>
    <row r="99" spans="2:9" s="1" customFormat="1">
      <c r="B99" s="29"/>
      <c r="C99" s="14" t="s">
        <v>183</v>
      </c>
      <c r="D99" s="30"/>
      <c r="E99" s="31"/>
      <c r="F99" s="16"/>
      <c r="G99" s="56">
        <f>G96+G85+G75+G63+G48+G32</f>
        <v>41419041</v>
      </c>
      <c r="H99" s="16"/>
      <c r="I99" s="57">
        <f>I98+I96+I85+I75+I63+I48+I32</f>
        <v>3990925</v>
      </c>
    </row>
    <row r="100" spans="2:9">
      <c r="B100" s="32" t="s">
        <v>10</v>
      </c>
      <c r="C100" s="37" t="s">
        <v>185</v>
      </c>
      <c r="D100" s="34" t="s">
        <v>4</v>
      </c>
      <c r="E100" s="34">
        <v>1</v>
      </c>
      <c r="F100" s="16">
        <v>4800259</v>
      </c>
      <c r="G100" s="23">
        <f t="shared" si="2"/>
        <v>4800259</v>
      </c>
      <c r="H100" s="16">
        <v>243000</v>
      </c>
      <c r="I100" s="24">
        <f t="shared" si="3"/>
        <v>243000</v>
      </c>
    </row>
    <row r="101" spans="2:9">
      <c r="B101" s="29"/>
      <c r="C101" s="37" t="s">
        <v>142</v>
      </c>
      <c r="D101" s="30"/>
      <c r="E101" s="35"/>
      <c r="F101" s="16"/>
      <c r="G101" s="16"/>
      <c r="H101" s="16"/>
      <c r="I101" s="18"/>
    </row>
    <row r="102" spans="2:9">
      <c r="B102" s="29" t="s">
        <v>20</v>
      </c>
      <c r="C102" s="38" t="s">
        <v>186</v>
      </c>
      <c r="D102" s="30"/>
      <c r="E102" s="35"/>
      <c r="F102" s="16"/>
      <c r="G102" s="16"/>
      <c r="H102" s="16"/>
      <c r="I102" s="18"/>
    </row>
    <row r="103" spans="2:9">
      <c r="B103" s="29" t="s">
        <v>21</v>
      </c>
      <c r="C103" s="38" t="s">
        <v>187</v>
      </c>
      <c r="D103" s="30"/>
      <c r="E103" s="35"/>
      <c r="F103" s="16"/>
      <c r="G103" s="16"/>
      <c r="H103" s="16"/>
      <c r="I103" s="18"/>
    </row>
    <row r="104" spans="2:9">
      <c r="B104" s="29" t="s">
        <v>22</v>
      </c>
      <c r="C104" s="39" t="s">
        <v>188</v>
      </c>
      <c r="D104" s="30"/>
      <c r="E104" s="35"/>
      <c r="F104" s="16"/>
      <c r="G104" s="16"/>
      <c r="H104" s="16"/>
      <c r="I104" s="18"/>
    </row>
    <row r="105" spans="2:9">
      <c r="B105" s="29" t="s">
        <v>23</v>
      </c>
      <c r="C105" s="38" t="s">
        <v>189</v>
      </c>
      <c r="D105" s="30"/>
      <c r="E105" s="31"/>
      <c r="F105" s="16"/>
      <c r="G105" s="16"/>
      <c r="H105" s="16"/>
      <c r="I105" s="18"/>
    </row>
    <row r="106" spans="2:9">
      <c r="B106" s="29" t="s">
        <v>24</v>
      </c>
      <c r="C106" s="38" t="s">
        <v>190</v>
      </c>
      <c r="D106" s="30"/>
      <c r="E106" s="35"/>
      <c r="F106" s="16"/>
      <c r="G106" s="16"/>
      <c r="H106" s="16"/>
      <c r="I106" s="18"/>
    </row>
    <row r="107" spans="2:9">
      <c r="B107" s="29" t="s">
        <v>25</v>
      </c>
      <c r="C107" s="38" t="s">
        <v>191</v>
      </c>
      <c r="D107" s="30"/>
      <c r="E107" s="40"/>
      <c r="F107" s="16"/>
      <c r="G107" s="16"/>
      <c r="H107" s="16"/>
      <c r="I107" s="18"/>
    </row>
    <row r="108" spans="2:9">
      <c r="B108" s="32"/>
      <c r="C108" s="34" t="s">
        <v>184</v>
      </c>
      <c r="D108" s="40"/>
      <c r="E108" s="40"/>
      <c r="F108" s="16"/>
      <c r="G108" s="56">
        <f>SUM(G100:G107)</f>
        <v>4800259</v>
      </c>
      <c r="H108" s="16"/>
      <c r="I108" s="57">
        <f>SUM(I100:I107)</f>
        <v>243000</v>
      </c>
    </row>
    <row r="109" spans="2:9">
      <c r="B109" s="29"/>
      <c r="C109" s="19" t="s">
        <v>192</v>
      </c>
      <c r="D109" s="30"/>
      <c r="E109" s="40"/>
      <c r="F109" s="16"/>
      <c r="G109" s="16"/>
      <c r="H109" s="16"/>
      <c r="I109" s="18"/>
    </row>
    <row r="110" spans="2:9">
      <c r="B110" s="29"/>
      <c r="C110" s="16"/>
      <c r="D110" s="30"/>
      <c r="E110" s="40"/>
      <c r="F110" s="16"/>
      <c r="G110" s="16"/>
      <c r="H110" s="16"/>
      <c r="I110" s="18"/>
    </row>
    <row r="111" spans="2:9" ht="18.75">
      <c r="B111" s="29" t="s">
        <v>17</v>
      </c>
      <c r="C111" s="41" t="s">
        <v>134</v>
      </c>
      <c r="D111" s="30"/>
      <c r="E111" s="40"/>
      <c r="F111" s="16"/>
      <c r="G111" s="23"/>
      <c r="H111" s="16"/>
      <c r="I111" s="24">
        <f>I8</f>
        <v>400000</v>
      </c>
    </row>
    <row r="112" spans="2:9" ht="18.75">
      <c r="B112" s="29"/>
      <c r="C112" s="42" t="s">
        <v>1</v>
      </c>
      <c r="D112" s="30"/>
      <c r="E112" s="40"/>
      <c r="F112" s="16"/>
      <c r="G112" s="23"/>
      <c r="H112" s="16"/>
      <c r="I112" s="24"/>
    </row>
    <row r="113" spans="2:10" ht="18.75">
      <c r="B113" s="29" t="s">
        <v>18</v>
      </c>
      <c r="C113" s="41" t="s">
        <v>193</v>
      </c>
      <c r="D113" s="30"/>
      <c r="E113" s="40"/>
      <c r="F113" s="16"/>
      <c r="G113" s="23"/>
      <c r="H113" s="16"/>
      <c r="I113" s="24">
        <f>I10</f>
        <v>0</v>
      </c>
    </row>
    <row r="114" spans="2:10" ht="18.75">
      <c r="B114" s="29"/>
      <c r="C114" s="42"/>
      <c r="D114" s="30"/>
      <c r="E114" s="40"/>
      <c r="F114" s="16"/>
      <c r="G114" s="23"/>
      <c r="H114" s="16"/>
      <c r="I114" s="24"/>
    </row>
    <row r="115" spans="2:10" ht="18.75">
      <c r="B115" s="29" t="s">
        <v>19</v>
      </c>
      <c r="C115" s="41" t="s">
        <v>194</v>
      </c>
      <c r="D115" s="30"/>
      <c r="E115" s="40"/>
      <c r="F115" s="16"/>
      <c r="G115" s="23"/>
      <c r="H115" s="16"/>
      <c r="I115" s="24">
        <f>I12</f>
        <v>250000</v>
      </c>
    </row>
    <row r="116" spans="2:10" ht="18.75">
      <c r="B116" s="29"/>
      <c r="C116" s="42"/>
      <c r="D116" s="31"/>
      <c r="E116" s="40"/>
      <c r="F116" s="16"/>
      <c r="G116" s="23"/>
      <c r="H116" s="16"/>
      <c r="I116" s="24"/>
    </row>
    <row r="117" spans="2:10" ht="18.75">
      <c r="B117" s="29">
        <v>2</v>
      </c>
      <c r="C117" s="43" t="s">
        <v>195</v>
      </c>
      <c r="D117" s="31"/>
      <c r="E117" s="40"/>
      <c r="F117" s="16"/>
      <c r="G117" s="23">
        <f>G99</f>
        <v>41419041</v>
      </c>
      <c r="H117" s="16"/>
      <c r="I117" s="24">
        <f>I99</f>
        <v>3990925</v>
      </c>
    </row>
    <row r="118" spans="2:10" ht="18.75">
      <c r="B118" s="15"/>
      <c r="C118" s="44"/>
      <c r="D118" s="16"/>
      <c r="E118" s="16"/>
      <c r="F118" s="16"/>
      <c r="G118" s="23"/>
      <c r="H118" s="16"/>
      <c r="I118" s="24"/>
    </row>
    <row r="119" spans="2:10" ht="18.75">
      <c r="B119" s="15">
        <v>3</v>
      </c>
      <c r="C119" s="43" t="s">
        <v>185</v>
      </c>
      <c r="D119" s="16"/>
      <c r="E119" s="16"/>
      <c r="F119" s="16"/>
      <c r="G119" s="23">
        <f>G108</f>
        <v>4800259</v>
      </c>
      <c r="H119" s="16"/>
      <c r="I119" s="24">
        <f>I108</f>
        <v>243000</v>
      </c>
    </row>
    <row r="120" spans="2:10">
      <c r="B120" s="15"/>
      <c r="C120" s="16"/>
      <c r="D120" s="16"/>
      <c r="E120" s="16"/>
      <c r="F120" s="16"/>
      <c r="G120" s="23"/>
      <c r="H120" s="16"/>
      <c r="I120" s="24"/>
    </row>
    <row r="121" spans="2:10">
      <c r="B121" s="15"/>
      <c r="C121" s="16"/>
      <c r="D121" s="16"/>
      <c r="E121" s="16"/>
      <c r="F121" s="16"/>
      <c r="G121" s="23"/>
      <c r="H121" s="16"/>
      <c r="I121" s="24"/>
    </row>
    <row r="122" spans="2:10">
      <c r="B122" s="15"/>
      <c r="C122" s="38" t="s">
        <v>196</v>
      </c>
      <c r="D122" s="16"/>
      <c r="E122" s="16"/>
      <c r="F122" s="16"/>
      <c r="G122" s="23">
        <f t="shared" ref="G122" si="4">SUM(G111:G121)</f>
        <v>46219300</v>
      </c>
      <c r="H122" s="16"/>
      <c r="I122" s="24">
        <f>I119+I117+I115+I111</f>
        <v>4883925</v>
      </c>
    </row>
    <row r="123" spans="2:10">
      <c r="B123" s="15"/>
      <c r="C123" s="38" t="s">
        <v>16</v>
      </c>
      <c r="D123" s="16"/>
      <c r="E123" s="16"/>
      <c r="F123" s="16"/>
      <c r="G123" s="23">
        <f>G122*18/100</f>
        <v>8319474</v>
      </c>
      <c r="H123" s="16"/>
      <c r="I123" s="24">
        <f>I122*18/100</f>
        <v>879106.5</v>
      </c>
    </row>
    <row r="124" spans="2:10" ht="15.75" thickBot="1">
      <c r="B124" s="45"/>
      <c r="C124" s="46" t="s">
        <v>197</v>
      </c>
      <c r="D124" s="47"/>
      <c r="E124" s="47"/>
      <c r="F124" s="47"/>
      <c r="G124" s="48">
        <f>G123+G122</f>
        <v>54538774</v>
      </c>
      <c r="H124" s="47"/>
      <c r="I124" s="49">
        <f>I123+I122</f>
        <v>5763031.5</v>
      </c>
    </row>
    <row r="125" spans="2:10" ht="15.75" thickTop="1"/>
    <row r="127" spans="2:10">
      <c r="H127" s="51">
        <f>G124+I124</f>
        <v>60301805.5</v>
      </c>
    </row>
    <row r="128" spans="2:10">
      <c r="J128" s="51"/>
    </row>
  </sheetData>
  <mergeCells count="10">
    <mergeCell ref="H5:I5"/>
    <mergeCell ref="F6:F7"/>
    <mergeCell ref="G6:G7"/>
    <mergeCell ref="H6:H7"/>
    <mergeCell ref="I6:I7"/>
    <mergeCell ref="B5:B7"/>
    <mergeCell ref="C5:C7"/>
    <mergeCell ref="D5:D7"/>
    <mergeCell ref="E5:E7"/>
    <mergeCell ref="F5:G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1"/>
  <sheetViews>
    <sheetView workbookViewId="0">
      <selection activeCell="C76" sqref="C76"/>
    </sheetView>
  </sheetViews>
  <sheetFormatPr defaultColWidth="11.42578125" defaultRowHeight="15"/>
  <cols>
    <col min="1" max="1" width="11.42578125" style="1"/>
    <col min="2" max="2" width="8.28515625" style="1" customWidth="1"/>
    <col min="3" max="3" width="68.7109375" style="1" customWidth="1"/>
    <col min="4" max="4" width="17.85546875" style="1" customWidth="1"/>
    <col min="5" max="5" width="11.42578125" style="1" customWidth="1"/>
    <col min="6" max="6" width="14.7109375" style="1" customWidth="1"/>
    <col min="7" max="7" width="15.42578125" style="1" customWidth="1"/>
    <col min="8" max="8" width="15.7109375" style="1" customWidth="1"/>
    <col min="9" max="9" width="14.42578125" style="1" customWidth="1"/>
    <col min="10" max="16384" width="11.42578125" style="1"/>
  </cols>
  <sheetData>
    <row r="2" spans="2:11">
      <c r="C2" s="1" t="s">
        <v>116</v>
      </c>
    </row>
    <row r="3" spans="2:11" ht="15.75" thickBot="1"/>
    <row r="4" spans="2:11" ht="16.5" thickTop="1" thickBot="1">
      <c r="B4" s="9"/>
      <c r="C4" s="10"/>
      <c r="D4" s="11"/>
      <c r="E4" s="232" t="s">
        <v>131</v>
      </c>
      <c r="F4" s="233"/>
      <c r="G4" s="234"/>
      <c r="H4" s="233" t="s">
        <v>354</v>
      </c>
      <c r="I4" s="235"/>
    </row>
    <row r="5" spans="2:11" ht="30" customHeight="1">
      <c r="B5" s="12" t="s">
        <v>199</v>
      </c>
      <c r="C5" s="2" t="s">
        <v>200</v>
      </c>
      <c r="D5" s="2" t="s">
        <v>352</v>
      </c>
      <c r="E5" s="3" t="s">
        <v>202</v>
      </c>
      <c r="F5" s="6" t="s">
        <v>74</v>
      </c>
      <c r="G5" s="4" t="s">
        <v>314</v>
      </c>
      <c r="H5" s="7" t="s">
        <v>205</v>
      </c>
      <c r="I5" s="13" t="s">
        <v>206</v>
      </c>
    </row>
    <row r="6" spans="2:11">
      <c r="B6" s="58" t="s">
        <v>33</v>
      </c>
      <c r="C6" s="59" t="s">
        <v>198</v>
      </c>
      <c r="D6" s="17"/>
      <c r="E6" s="17"/>
      <c r="F6" s="20"/>
      <c r="G6" s="60"/>
      <c r="H6" s="60"/>
      <c r="I6" s="61"/>
    </row>
    <row r="7" spans="2:11">
      <c r="B7" s="58"/>
      <c r="C7" s="59" t="s">
        <v>34</v>
      </c>
      <c r="D7" s="17"/>
      <c r="E7" s="17"/>
      <c r="F7" s="20"/>
      <c r="G7" s="60"/>
      <c r="H7" s="60"/>
      <c r="I7" s="61"/>
    </row>
    <row r="8" spans="2:11">
      <c r="B8" s="58"/>
      <c r="C8" s="20"/>
      <c r="D8" s="17"/>
      <c r="E8" s="17"/>
      <c r="F8" s="20"/>
      <c r="G8" s="60"/>
      <c r="H8" s="60"/>
      <c r="I8" s="61"/>
    </row>
    <row r="9" spans="2:11">
      <c r="B9" s="58"/>
      <c r="C9" s="20" t="s">
        <v>207</v>
      </c>
      <c r="D9" s="17" t="s">
        <v>35</v>
      </c>
      <c r="E9" s="17">
        <v>0</v>
      </c>
      <c r="F9" s="20"/>
      <c r="G9" s="60"/>
      <c r="H9" s="60"/>
      <c r="I9" s="61"/>
    </row>
    <row r="10" spans="2:11">
      <c r="B10" s="58"/>
      <c r="C10" s="20"/>
      <c r="D10" s="17"/>
      <c r="E10" s="17"/>
      <c r="F10" s="20"/>
      <c r="G10" s="60"/>
      <c r="H10" s="60"/>
      <c r="I10" s="61"/>
    </row>
    <row r="11" spans="2:11">
      <c r="B11" s="58" t="s">
        <v>17</v>
      </c>
      <c r="C11" s="21" t="s">
        <v>208</v>
      </c>
      <c r="D11" s="17" t="s">
        <v>35</v>
      </c>
      <c r="E11" s="17">
        <v>2</v>
      </c>
      <c r="F11" s="60">
        <v>225800</v>
      </c>
      <c r="G11" s="60">
        <f>F11*E11</f>
        <v>451600</v>
      </c>
      <c r="H11" s="60">
        <v>22580</v>
      </c>
      <c r="I11" s="61">
        <f>H11*E11</f>
        <v>45160</v>
      </c>
      <c r="K11" s="5"/>
    </row>
    <row r="12" spans="2:11">
      <c r="B12" s="58"/>
      <c r="C12" s="21" t="s">
        <v>142</v>
      </c>
      <c r="D12" s="17"/>
      <c r="E12" s="17"/>
      <c r="F12" s="20"/>
      <c r="G12" s="60"/>
      <c r="H12" s="60"/>
      <c r="I12" s="61"/>
      <c r="K12" s="5"/>
    </row>
    <row r="13" spans="2:11" ht="14.25" customHeight="1">
      <c r="B13" s="58"/>
      <c r="C13" s="25" t="s">
        <v>143</v>
      </c>
      <c r="D13" s="17"/>
      <c r="E13" s="17"/>
      <c r="F13" s="20"/>
      <c r="G13" s="60"/>
      <c r="H13" s="60"/>
      <c r="I13" s="61"/>
      <c r="K13" s="5"/>
    </row>
    <row r="14" spans="2:11">
      <c r="B14" s="58"/>
      <c r="C14" s="20" t="s">
        <v>230</v>
      </c>
      <c r="D14" s="17"/>
      <c r="E14" s="17"/>
      <c r="F14" s="20"/>
      <c r="G14" s="60"/>
      <c r="H14" s="60"/>
      <c r="I14" s="61"/>
      <c r="K14" s="5"/>
    </row>
    <row r="15" spans="2:11">
      <c r="B15" s="62"/>
      <c r="C15" s="16" t="s">
        <v>329</v>
      </c>
      <c r="D15" s="17"/>
      <c r="E15" s="17"/>
      <c r="F15" s="20"/>
      <c r="G15" s="60"/>
      <c r="H15" s="60"/>
      <c r="I15" s="61"/>
      <c r="K15" s="5"/>
    </row>
    <row r="16" spans="2:11">
      <c r="B16" s="62"/>
      <c r="C16" s="16" t="s">
        <v>335</v>
      </c>
      <c r="D16" s="17"/>
      <c r="E16" s="17"/>
      <c r="F16" s="20"/>
      <c r="G16" s="60"/>
      <c r="H16" s="60"/>
      <c r="I16" s="61"/>
      <c r="K16" s="5"/>
    </row>
    <row r="17" spans="2:11">
      <c r="B17" s="62"/>
      <c r="C17" s="16" t="s">
        <v>361</v>
      </c>
      <c r="D17" s="17"/>
      <c r="E17" s="17"/>
      <c r="F17" s="20"/>
      <c r="G17" s="60"/>
      <c r="H17" s="60"/>
      <c r="I17" s="61"/>
      <c r="K17" s="5"/>
    </row>
    <row r="18" spans="2:11">
      <c r="B18" s="62"/>
      <c r="C18" s="16" t="s">
        <v>148</v>
      </c>
      <c r="D18" s="17"/>
      <c r="E18" s="17"/>
      <c r="F18" s="20"/>
      <c r="G18" s="60"/>
      <c r="H18" s="60"/>
      <c r="I18" s="61"/>
      <c r="K18" s="5"/>
    </row>
    <row r="19" spans="2:11" ht="30">
      <c r="B19" s="62"/>
      <c r="C19" s="25" t="s">
        <v>209</v>
      </c>
      <c r="D19" s="17"/>
      <c r="E19" s="17"/>
      <c r="F19" s="20"/>
      <c r="G19" s="60"/>
      <c r="H19" s="60"/>
      <c r="I19" s="61"/>
      <c r="K19" s="5"/>
    </row>
    <row r="20" spans="2:11">
      <c r="B20" s="62"/>
      <c r="C20" s="26" t="s">
        <v>330</v>
      </c>
      <c r="D20" s="17"/>
      <c r="E20" s="17"/>
      <c r="F20" s="20"/>
      <c r="G20" s="60"/>
      <c r="H20" s="60"/>
      <c r="I20" s="61"/>
      <c r="K20" s="5"/>
    </row>
    <row r="21" spans="2:11">
      <c r="B21" s="62"/>
      <c r="C21" s="26" t="s">
        <v>7</v>
      </c>
      <c r="D21" s="17"/>
      <c r="E21" s="17"/>
      <c r="F21" s="20"/>
      <c r="G21" s="60"/>
      <c r="H21" s="60"/>
      <c r="I21" s="61"/>
      <c r="K21" s="5"/>
    </row>
    <row r="22" spans="2:11">
      <c r="B22" s="62"/>
      <c r="C22" s="26" t="s">
        <v>147</v>
      </c>
      <c r="D22" s="17"/>
      <c r="E22" s="17"/>
      <c r="F22" s="20"/>
      <c r="G22" s="60"/>
      <c r="H22" s="60"/>
      <c r="I22" s="61"/>
      <c r="K22" s="5"/>
    </row>
    <row r="23" spans="2:11">
      <c r="B23" s="62"/>
      <c r="C23" s="26" t="s">
        <v>151</v>
      </c>
      <c r="D23" s="17"/>
      <c r="E23" s="17"/>
      <c r="F23" s="20"/>
      <c r="G23" s="60"/>
      <c r="H23" s="60"/>
      <c r="I23" s="61"/>
      <c r="K23" s="5"/>
    </row>
    <row r="24" spans="2:11">
      <c r="B24" s="62"/>
      <c r="C24" s="20"/>
      <c r="D24" s="17"/>
      <c r="E24" s="17"/>
      <c r="F24" s="20"/>
      <c r="G24" s="60"/>
      <c r="H24" s="60"/>
      <c r="I24" s="61"/>
    </row>
    <row r="25" spans="2:11">
      <c r="B25" s="62" t="s">
        <v>18</v>
      </c>
      <c r="C25" s="21" t="s">
        <v>152</v>
      </c>
      <c r="D25" s="17" t="s">
        <v>35</v>
      </c>
      <c r="E25" s="17"/>
      <c r="F25" s="60">
        <v>1081295</v>
      </c>
      <c r="G25" s="60">
        <f t="shared" ref="G25:G68" si="0">F25*E25</f>
        <v>0</v>
      </c>
      <c r="H25" s="60">
        <v>133000</v>
      </c>
      <c r="I25" s="61">
        <f t="shared" ref="I25:I68" si="1">H25*E25</f>
        <v>0</v>
      </c>
    </row>
    <row r="26" spans="2:11">
      <c r="B26" s="62"/>
      <c r="C26" s="21" t="s">
        <v>142</v>
      </c>
      <c r="D26" s="17"/>
      <c r="E26" s="17"/>
      <c r="F26" s="20"/>
      <c r="G26" s="60"/>
      <c r="H26" s="60"/>
      <c r="I26" s="61"/>
    </row>
    <row r="27" spans="2:11">
      <c r="B27" s="62"/>
      <c r="C27" s="20" t="s">
        <v>210</v>
      </c>
      <c r="D27" s="17"/>
      <c r="E27" s="17"/>
      <c r="F27" s="20"/>
      <c r="G27" s="60"/>
      <c r="H27" s="60"/>
      <c r="I27" s="61"/>
    </row>
    <row r="28" spans="2:11">
      <c r="B28" s="62"/>
      <c r="C28" s="20" t="s">
        <v>211</v>
      </c>
      <c r="D28" s="17"/>
      <c r="E28" s="17"/>
      <c r="F28" s="20"/>
      <c r="G28" s="60"/>
      <c r="H28" s="60"/>
      <c r="I28" s="61"/>
    </row>
    <row r="29" spans="2:11">
      <c r="B29" s="62"/>
      <c r="C29" s="20" t="s">
        <v>36</v>
      </c>
      <c r="D29" s="17"/>
      <c r="E29" s="17"/>
      <c r="F29" s="20"/>
      <c r="G29" s="60"/>
      <c r="H29" s="60"/>
      <c r="I29" s="61"/>
    </row>
    <row r="30" spans="2:11">
      <c r="B30" s="62"/>
      <c r="C30" s="20" t="s">
        <v>363</v>
      </c>
      <c r="D30" s="17"/>
      <c r="E30" s="17"/>
      <c r="F30" s="20"/>
      <c r="G30" s="60"/>
      <c r="H30" s="60"/>
      <c r="I30" s="61"/>
    </row>
    <row r="31" spans="2:11">
      <c r="B31" s="62"/>
      <c r="C31" s="20" t="s">
        <v>213</v>
      </c>
      <c r="D31" s="17"/>
      <c r="E31" s="17"/>
      <c r="F31" s="20"/>
      <c r="G31" s="60"/>
      <c r="H31" s="60"/>
      <c r="I31" s="61"/>
    </row>
    <row r="32" spans="2:11">
      <c r="B32" s="62"/>
      <c r="C32" s="20" t="s">
        <v>328</v>
      </c>
      <c r="D32" s="17"/>
      <c r="E32" s="17"/>
      <c r="F32" s="20"/>
      <c r="G32" s="60"/>
      <c r="H32" s="60"/>
      <c r="I32" s="61"/>
    </row>
    <row r="33" spans="2:9">
      <c r="B33" s="62"/>
      <c r="C33" s="20" t="s">
        <v>336</v>
      </c>
      <c r="D33" s="17"/>
      <c r="E33" s="17"/>
      <c r="F33" s="20"/>
      <c r="G33" s="60"/>
      <c r="H33" s="60"/>
      <c r="I33" s="61"/>
    </row>
    <row r="34" spans="2:9">
      <c r="B34" s="62"/>
      <c r="C34" s="20" t="s">
        <v>364</v>
      </c>
      <c r="D34" s="17"/>
      <c r="E34" s="17"/>
      <c r="F34" s="20"/>
      <c r="G34" s="60"/>
      <c r="H34" s="60"/>
      <c r="I34" s="61"/>
    </row>
    <row r="35" spans="2:9">
      <c r="B35" s="62"/>
      <c r="C35" s="20" t="s">
        <v>37</v>
      </c>
      <c r="D35" s="17"/>
      <c r="E35" s="17"/>
      <c r="F35" s="20"/>
      <c r="G35" s="60"/>
      <c r="H35" s="60"/>
      <c r="I35" s="61"/>
    </row>
    <row r="36" spans="2:9">
      <c r="B36" s="62"/>
      <c r="C36" s="20" t="s">
        <v>357</v>
      </c>
      <c r="D36" s="17"/>
      <c r="E36" s="17"/>
      <c r="F36" s="20"/>
      <c r="G36" s="60"/>
      <c r="H36" s="60"/>
      <c r="I36" s="61"/>
    </row>
    <row r="37" spans="2:9">
      <c r="B37" s="62"/>
      <c r="C37" s="20" t="s">
        <v>365</v>
      </c>
      <c r="D37" s="17"/>
      <c r="E37" s="17"/>
      <c r="F37" s="20"/>
      <c r="G37" s="60"/>
      <c r="H37" s="60"/>
      <c r="I37" s="61"/>
    </row>
    <row r="38" spans="2:9">
      <c r="B38" s="62"/>
      <c r="C38" s="20" t="s">
        <v>216</v>
      </c>
      <c r="D38" s="17"/>
      <c r="E38" s="17"/>
      <c r="F38" s="20"/>
      <c r="G38" s="60"/>
      <c r="H38" s="60"/>
      <c r="I38" s="61"/>
    </row>
    <row r="39" spans="2:9">
      <c r="B39" s="62"/>
      <c r="C39" s="20" t="s">
        <v>217</v>
      </c>
      <c r="D39" s="17"/>
      <c r="E39" s="17"/>
      <c r="F39" s="20"/>
      <c r="G39" s="60"/>
      <c r="H39" s="60"/>
      <c r="I39" s="61"/>
    </row>
    <row r="40" spans="2:9">
      <c r="B40" s="62"/>
      <c r="C40" s="20" t="s">
        <v>218</v>
      </c>
      <c r="D40" s="17"/>
      <c r="E40" s="17"/>
      <c r="F40" s="20"/>
      <c r="G40" s="60"/>
      <c r="H40" s="60"/>
      <c r="I40" s="61"/>
    </row>
    <row r="41" spans="2:9">
      <c r="B41" s="62"/>
      <c r="C41" s="20" t="s">
        <v>331</v>
      </c>
      <c r="D41" s="17"/>
      <c r="E41" s="17"/>
      <c r="F41" s="20"/>
      <c r="G41" s="60"/>
      <c r="H41" s="60"/>
      <c r="I41" s="61"/>
    </row>
    <row r="42" spans="2:9">
      <c r="B42" s="62"/>
      <c r="C42" s="20" t="s">
        <v>337</v>
      </c>
      <c r="D42" s="17"/>
      <c r="E42" s="17"/>
      <c r="F42" s="20"/>
      <c r="G42" s="60"/>
      <c r="H42" s="60"/>
      <c r="I42" s="61"/>
    </row>
    <row r="43" spans="2:9">
      <c r="B43" s="62"/>
      <c r="C43" s="20" t="s">
        <v>367</v>
      </c>
      <c r="D43" s="17"/>
      <c r="E43" s="17"/>
      <c r="F43" s="20"/>
      <c r="G43" s="60"/>
      <c r="H43" s="60"/>
      <c r="I43" s="61"/>
    </row>
    <row r="44" spans="2:9">
      <c r="B44" s="62"/>
      <c r="C44" s="20" t="s">
        <v>358</v>
      </c>
      <c r="D44" s="17"/>
      <c r="E44" s="17"/>
      <c r="F44" s="20"/>
      <c r="G44" s="60"/>
      <c r="H44" s="60"/>
      <c r="I44" s="61"/>
    </row>
    <row r="45" spans="2:9">
      <c r="B45" s="62"/>
      <c r="C45" s="20" t="s">
        <v>368</v>
      </c>
      <c r="D45" s="17"/>
      <c r="E45" s="17"/>
      <c r="F45" s="20"/>
      <c r="G45" s="60"/>
      <c r="H45" s="60"/>
      <c r="I45" s="61"/>
    </row>
    <row r="46" spans="2:9">
      <c r="B46" s="62"/>
      <c r="C46" s="20" t="s">
        <v>38</v>
      </c>
      <c r="D46" s="17"/>
      <c r="E46" s="17"/>
      <c r="F46" s="20"/>
      <c r="G46" s="60"/>
      <c r="H46" s="60"/>
      <c r="I46" s="61"/>
    </row>
    <row r="47" spans="2:9">
      <c r="B47" s="62"/>
      <c r="C47" s="20" t="s">
        <v>167</v>
      </c>
      <c r="D47" s="17"/>
      <c r="E47" s="17"/>
      <c r="F47" s="20"/>
      <c r="G47" s="60"/>
      <c r="H47" s="60"/>
      <c r="I47" s="61"/>
    </row>
    <row r="48" spans="2:9">
      <c r="B48" s="62"/>
      <c r="C48" s="20" t="s">
        <v>220</v>
      </c>
      <c r="D48" s="17"/>
      <c r="E48" s="17"/>
      <c r="F48" s="20"/>
      <c r="G48" s="60"/>
      <c r="H48" s="60"/>
      <c r="I48" s="61"/>
    </row>
    <row r="49" spans="2:9">
      <c r="B49" s="62"/>
      <c r="C49" s="20"/>
      <c r="D49" s="17"/>
      <c r="E49" s="17"/>
      <c r="F49" s="20"/>
      <c r="G49" s="60"/>
      <c r="H49" s="60"/>
      <c r="I49" s="61"/>
    </row>
    <row r="50" spans="2:9">
      <c r="B50" s="15" t="s">
        <v>19</v>
      </c>
      <c r="C50" s="21" t="s">
        <v>221</v>
      </c>
      <c r="D50" s="17" t="s">
        <v>35</v>
      </c>
      <c r="E50" s="17">
        <v>1</v>
      </c>
      <c r="F50" s="63">
        <v>4025597</v>
      </c>
      <c r="G50" s="60">
        <f t="shared" si="0"/>
        <v>4025597</v>
      </c>
      <c r="H50" s="60">
        <v>243000</v>
      </c>
      <c r="I50" s="61">
        <f t="shared" si="1"/>
        <v>243000</v>
      </c>
    </row>
    <row r="51" spans="2:9">
      <c r="B51" s="62"/>
      <c r="C51" s="21" t="s">
        <v>142</v>
      </c>
      <c r="D51" s="17"/>
      <c r="E51" s="17"/>
      <c r="F51" s="20"/>
      <c r="G51" s="60"/>
      <c r="H51" s="60"/>
      <c r="I51" s="61"/>
    </row>
    <row r="52" spans="2:9">
      <c r="B52" s="62"/>
      <c r="C52" s="25" t="s">
        <v>318</v>
      </c>
      <c r="D52" s="17"/>
      <c r="E52" s="17"/>
      <c r="F52" s="20"/>
      <c r="G52" s="60"/>
      <c r="H52" s="60"/>
      <c r="I52" s="61"/>
    </row>
    <row r="53" spans="2:9">
      <c r="B53" s="62"/>
      <c r="C53" s="20" t="s">
        <v>211</v>
      </c>
      <c r="D53" s="17"/>
      <c r="E53" s="17"/>
      <c r="F53" s="20"/>
      <c r="G53" s="60"/>
      <c r="H53" s="60"/>
      <c r="I53" s="61"/>
    </row>
    <row r="54" spans="2:9">
      <c r="B54" s="62"/>
      <c r="C54" s="20" t="s">
        <v>36</v>
      </c>
      <c r="D54" s="17"/>
      <c r="E54" s="17"/>
      <c r="F54" s="20"/>
      <c r="G54" s="60"/>
      <c r="H54" s="60"/>
      <c r="I54" s="61"/>
    </row>
    <row r="55" spans="2:9">
      <c r="B55" s="62"/>
      <c r="C55" s="20" t="s">
        <v>212</v>
      </c>
      <c r="D55" s="17"/>
      <c r="E55" s="17"/>
      <c r="F55" s="20"/>
      <c r="G55" s="60"/>
      <c r="H55" s="60"/>
      <c r="I55" s="61"/>
    </row>
    <row r="56" spans="2:9">
      <c r="B56" s="62"/>
      <c r="C56" s="20" t="s">
        <v>223</v>
      </c>
      <c r="D56" s="17"/>
      <c r="E56" s="17"/>
      <c r="F56" s="20"/>
      <c r="G56" s="60"/>
      <c r="H56" s="60"/>
      <c r="I56" s="61"/>
    </row>
    <row r="57" spans="2:9">
      <c r="B57" s="62"/>
      <c r="C57" s="20" t="s">
        <v>328</v>
      </c>
      <c r="D57" s="17"/>
      <c r="E57" s="17"/>
      <c r="F57" s="20"/>
      <c r="G57" s="60"/>
      <c r="H57" s="60"/>
      <c r="I57" s="61"/>
    </row>
    <row r="58" spans="2:9">
      <c r="B58" s="62"/>
      <c r="C58" s="20" t="s">
        <v>336</v>
      </c>
      <c r="D58" s="17"/>
      <c r="E58" s="17"/>
      <c r="F58" s="20"/>
      <c r="G58" s="60"/>
      <c r="H58" s="60"/>
      <c r="I58" s="61"/>
    </row>
    <row r="59" spans="2:9">
      <c r="B59" s="62"/>
      <c r="C59" s="20" t="s">
        <v>364</v>
      </c>
      <c r="D59" s="17"/>
      <c r="E59" s="17"/>
      <c r="F59" s="20"/>
      <c r="G59" s="60"/>
      <c r="H59" s="60"/>
      <c r="I59" s="61"/>
    </row>
    <row r="60" spans="2:9">
      <c r="B60" s="62"/>
      <c r="C60" s="20" t="s">
        <v>37</v>
      </c>
      <c r="D60" s="17"/>
      <c r="E60" s="17"/>
      <c r="F60" s="20"/>
      <c r="G60" s="60"/>
      <c r="H60" s="60"/>
      <c r="I60" s="61"/>
    </row>
    <row r="61" spans="2:9">
      <c r="B61" s="62"/>
      <c r="C61" s="20" t="s">
        <v>359</v>
      </c>
      <c r="D61" s="17"/>
      <c r="E61" s="17"/>
      <c r="F61" s="20"/>
      <c r="G61" s="60"/>
      <c r="H61" s="60"/>
      <c r="I61" s="61"/>
    </row>
    <row r="62" spans="2:9">
      <c r="B62" s="62"/>
      <c r="C62" s="20" t="s">
        <v>366</v>
      </c>
      <c r="D62" s="17"/>
      <c r="E62" s="17"/>
      <c r="F62" s="20"/>
      <c r="G62" s="60"/>
      <c r="H62" s="60"/>
      <c r="I62" s="61"/>
    </row>
    <row r="63" spans="2:9">
      <c r="B63" s="62"/>
      <c r="C63" s="20" t="s">
        <v>216</v>
      </c>
      <c r="D63" s="17"/>
      <c r="E63" s="17"/>
      <c r="F63" s="20"/>
      <c r="G63" s="60"/>
      <c r="H63" s="60"/>
      <c r="I63" s="61"/>
    </row>
    <row r="64" spans="2:9">
      <c r="B64" s="62"/>
      <c r="C64" s="25" t="s">
        <v>9</v>
      </c>
      <c r="D64" s="17"/>
      <c r="E64" s="17"/>
      <c r="F64" s="20"/>
      <c r="G64" s="60"/>
      <c r="H64" s="60"/>
      <c r="I64" s="61"/>
    </row>
    <row r="65" spans="2:9">
      <c r="B65" s="62"/>
      <c r="C65" s="20" t="s">
        <v>167</v>
      </c>
      <c r="D65" s="17"/>
      <c r="E65" s="17"/>
      <c r="F65" s="20"/>
      <c r="G65" s="60"/>
      <c r="H65" s="60"/>
      <c r="I65" s="61"/>
    </row>
    <row r="66" spans="2:9">
      <c r="B66" s="62"/>
      <c r="C66" s="20" t="s">
        <v>220</v>
      </c>
      <c r="D66" s="17"/>
      <c r="E66" s="17"/>
      <c r="F66" s="20"/>
      <c r="G66" s="60"/>
      <c r="H66" s="60"/>
      <c r="I66" s="61"/>
    </row>
    <row r="67" spans="2:9">
      <c r="B67" s="62"/>
      <c r="C67" s="20"/>
      <c r="D67" s="17"/>
      <c r="E67" s="17"/>
      <c r="F67" s="20"/>
      <c r="G67" s="60"/>
      <c r="H67" s="60"/>
      <c r="I67" s="61"/>
    </row>
    <row r="68" spans="2:9">
      <c r="B68" s="64" t="s">
        <v>39</v>
      </c>
      <c r="C68" s="21" t="s">
        <v>177</v>
      </c>
      <c r="D68" s="17" t="s">
        <v>35</v>
      </c>
      <c r="E68" s="17"/>
      <c r="F68" s="60">
        <v>504325</v>
      </c>
      <c r="G68" s="60">
        <f t="shared" si="0"/>
        <v>0</v>
      </c>
      <c r="H68" s="60">
        <v>66439</v>
      </c>
      <c r="I68" s="61">
        <f t="shared" si="1"/>
        <v>0</v>
      </c>
    </row>
    <row r="69" spans="2:9">
      <c r="B69" s="62"/>
      <c r="C69" s="21" t="s">
        <v>142</v>
      </c>
      <c r="D69" s="20"/>
      <c r="E69" s="20"/>
      <c r="F69" s="20"/>
      <c r="G69" s="60"/>
      <c r="H69" s="20"/>
      <c r="I69" s="61"/>
    </row>
    <row r="70" spans="2:9">
      <c r="B70" s="62"/>
      <c r="C70" s="20" t="s">
        <v>225</v>
      </c>
      <c r="D70" s="17"/>
      <c r="E70" s="17"/>
      <c r="F70" s="20"/>
      <c r="G70" s="60"/>
      <c r="H70" s="60"/>
      <c r="I70" s="61"/>
    </row>
    <row r="71" spans="2:9">
      <c r="B71" s="62"/>
      <c r="C71" s="20" t="s">
        <v>226</v>
      </c>
      <c r="D71" s="17"/>
      <c r="E71" s="17"/>
      <c r="F71" s="20"/>
      <c r="G71" s="60"/>
      <c r="H71" s="60"/>
      <c r="I71" s="61"/>
    </row>
    <row r="72" spans="2:9">
      <c r="B72" s="62"/>
      <c r="C72" s="20" t="s">
        <v>227</v>
      </c>
      <c r="D72" s="17"/>
      <c r="E72" s="17"/>
      <c r="F72" s="20"/>
      <c r="G72" s="60"/>
      <c r="H72" s="60"/>
      <c r="I72" s="61"/>
    </row>
    <row r="73" spans="2:9">
      <c r="B73" s="62"/>
      <c r="C73" s="20" t="s">
        <v>228</v>
      </c>
      <c r="D73" s="17"/>
      <c r="E73" s="17"/>
      <c r="F73" s="20"/>
      <c r="G73" s="60"/>
      <c r="H73" s="60"/>
      <c r="I73" s="61"/>
    </row>
    <row r="74" spans="2:9">
      <c r="B74" s="62"/>
      <c r="C74" s="20" t="s">
        <v>332</v>
      </c>
      <c r="D74" s="17"/>
      <c r="E74" s="17"/>
      <c r="F74" s="20"/>
      <c r="G74" s="60"/>
      <c r="H74" s="60"/>
      <c r="I74" s="61"/>
    </row>
    <row r="75" spans="2:9">
      <c r="B75" s="62"/>
      <c r="C75" s="20" t="s">
        <v>338</v>
      </c>
      <c r="D75" s="17"/>
      <c r="E75" s="17"/>
      <c r="F75" s="20"/>
      <c r="G75" s="60"/>
      <c r="H75" s="60"/>
      <c r="I75" s="61"/>
    </row>
    <row r="76" spans="2:9">
      <c r="B76" s="62"/>
      <c r="C76" s="20" t="s">
        <v>394</v>
      </c>
      <c r="D76" s="17"/>
      <c r="E76" s="17"/>
      <c r="F76" s="20"/>
      <c r="G76" s="60"/>
      <c r="H76" s="60"/>
      <c r="I76" s="61"/>
    </row>
    <row r="77" spans="2:9">
      <c r="B77" s="62"/>
      <c r="C77" s="20" t="s">
        <v>40</v>
      </c>
      <c r="D77" s="17"/>
      <c r="E77" s="17"/>
      <c r="F77" s="20"/>
      <c r="G77" s="60"/>
      <c r="H77" s="60"/>
      <c r="I77" s="61"/>
    </row>
    <row r="78" spans="2:9">
      <c r="B78" s="62"/>
      <c r="C78" s="20" t="s">
        <v>360</v>
      </c>
      <c r="D78" s="17"/>
      <c r="E78" s="17"/>
      <c r="F78" s="20"/>
      <c r="G78" s="60"/>
      <c r="H78" s="60"/>
      <c r="I78" s="61"/>
    </row>
    <row r="79" spans="2:9">
      <c r="B79" s="62"/>
      <c r="C79" s="20" t="s">
        <v>229</v>
      </c>
      <c r="D79" s="17"/>
      <c r="E79" s="17"/>
      <c r="F79" s="20"/>
      <c r="G79" s="60"/>
      <c r="H79" s="60"/>
      <c r="I79" s="61"/>
    </row>
    <row r="80" spans="2:9">
      <c r="B80" s="62"/>
      <c r="C80" s="20" t="s">
        <v>369</v>
      </c>
      <c r="D80" s="17"/>
      <c r="E80" s="17"/>
      <c r="F80" s="20"/>
      <c r="G80" s="60"/>
      <c r="H80" s="60"/>
      <c r="I80" s="61"/>
    </row>
    <row r="81" spans="2:9">
      <c r="B81" s="62"/>
      <c r="C81" s="20" t="s">
        <v>38</v>
      </c>
      <c r="D81" s="17"/>
      <c r="E81" s="17"/>
      <c r="F81" s="20"/>
      <c r="G81" s="60"/>
      <c r="H81" s="60"/>
      <c r="I81" s="61"/>
    </row>
    <row r="82" spans="2:9">
      <c r="B82" s="62"/>
      <c r="C82" s="20" t="s">
        <v>371</v>
      </c>
      <c r="D82" s="17"/>
      <c r="E82" s="17"/>
      <c r="F82" s="20"/>
      <c r="G82" s="60"/>
      <c r="H82" s="60"/>
      <c r="I82" s="61"/>
    </row>
    <row r="83" spans="2:9">
      <c r="B83" s="62"/>
      <c r="C83" s="20" t="s">
        <v>220</v>
      </c>
      <c r="D83" s="17"/>
      <c r="E83" s="17"/>
      <c r="F83" s="20"/>
      <c r="G83" s="60"/>
      <c r="H83" s="60"/>
      <c r="I83" s="61"/>
    </row>
    <row r="84" spans="2:9">
      <c r="B84" s="62"/>
      <c r="C84" s="20"/>
      <c r="D84" s="17"/>
      <c r="E84" s="17"/>
      <c r="F84" s="20"/>
      <c r="G84" s="60"/>
      <c r="H84" s="60"/>
      <c r="I84" s="61"/>
    </row>
    <row r="85" spans="2:9">
      <c r="B85" s="62" t="s">
        <v>41</v>
      </c>
      <c r="C85" s="21" t="s">
        <v>177</v>
      </c>
      <c r="D85" s="17" t="s">
        <v>35</v>
      </c>
      <c r="E85" s="17">
        <v>4</v>
      </c>
      <c r="F85" s="60">
        <v>495015</v>
      </c>
      <c r="G85" s="60">
        <f t="shared" ref="G85:G139" si="2">F85*E85</f>
        <v>1980060</v>
      </c>
      <c r="H85" s="60">
        <v>66439</v>
      </c>
      <c r="I85" s="61">
        <f t="shared" ref="I85:I139" si="3">H85*E85</f>
        <v>265756</v>
      </c>
    </row>
    <row r="86" spans="2:9">
      <c r="B86" s="62"/>
      <c r="C86" s="21" t="s">
        <v>142</v>
      </c>
      <c r="D86" s="17"/>
      <c r="E86" s="17"/>
      <c r="F86" s="20"/>
      <c r="G86" s="60"/>
      <c r="H86" s="60"/>
      <c r="I86" s="61"/>
    </row>
    <row r="87" spans="2:9">
      <c r="B87" s="62"/>
      <c r="C87" s="16" t="s">
        <v>234</v>
      </c>
      <c r="D87" s="17"/>
      <c r="E87" s="17"/>
      <c r="F87" s="20"/>
      <c r="G87" s="60"/>
      <c r="H87" s="60"/>
      <c r="I87" s="61"/>
    </row>
    <row r="88" spans="2:9">
      <c r="B88" s="62"/>
      <c r="C88" s="16" t="s">
        <v>180</v>
      </c>
      <c r="D88" s="17"/>
      <c r="E88" s="17"/>
      <c r="F88" s="20"/>
      <c r="G88" s="60"/>
      <c r="H88" s="60"/>
      <c r="I88" s="61"/>
    </row>
    <row r="89" spans="2:9">
      <c r="B89" s="62"/>
      <c r="C89" s="20" t="s">
        <v>231</v>
      </c>
      <c r="D89" s="17"/>
      <c r="E89" s="17"/>
      <c r="F89" s="20"/>
      <c r="G89" s="60"/>
      <c r="H89" s="60"/>
      <c r="I89" s="61"/>
    </row>
    <row r="90" spans="2:9">
      <c r="B90" s="62"/>
      <c r="C90" s="16" t="s">
        <v>145</v>
      </c>
      <c r="D90" s="17"/>
      <c r="E90" s="17"/>
      <c r="F90" s="20"/>
      <c r="G90" s="60"/>
      <c r="H90" s="60"/>
      <c r="I90" s="61"/>
    </row>
    <row r="91" spans="2:9">
      <c r="B91" s="62"/>
      <c r="C91" s="16" t="s">
        <v>146</v>
      </c>
      <c r="D91" s="17"/>
      <c r="E91" s="17"/>
      <c r="F91" s="20"/>
      <c r="G91" s="60"/>
      <c r="H91" s="60"/>
      <c r="I91" s="61"/>
    </row>
    <row r="92" spans="2:9">
      <c r="B92" s="62"/>
      <c r="C92" s="16" t="s">
        <v>147</v>
      </c>
      <c r="D92" s="17"/>
      <c r="E92" s="17"/>
      <c r="F92" s="20"/>
      <c r="G92" s="60"/>
      <c r="H92" s="60"/>
      <c r="I92" s="61"/>
    </row>
    <row r="93" spans="2:9">
      <c r="B93" s="62"/>
      <c r="C93" s="20" t="s">
        <v>167</v>
      </c>
      <c r="D93" s="17"/>
      <c r="E93" s="17"/>
      <c r="F93" s="20"/>
      <c r="G93" s="60"/>
      <c r="H93" s="60"/>
      <c r="I93" s="61"/>
    </row>
    <row r="94" spans="2:9">
      <c r="B94" s="62"/>
      <c r="C94" s="20" t="s">
        <v>220</v>
      </c>
      <c r="D94" s="17"/>
      <c r="E94" s="17"/>
      <c r="F94" s="20"/>
      <c r="G94" s="60"/>
      <c r="H94" s="60"/>
      <c r="I94" s="61"/>
    </row>
    <row r="95" spans="2:9">
      <c r="B95" s="62"/>
      <c r="C95" s="20"/>
      <c r="D95" s="17"/>
      <c r="E95" s="17"/>
      <c r="F95" s="20"/>
      <c r="G95" s="60"/>
      <c r="H95" s="60"/>
      <c r="I95" s="61"/>
    </row>
    <row r="96" spans="2:9">
      <c r="B96" s="62" t="s">
        <v>42</v>
      </c>
      <c r="C96" s="21" t="s">
        <v>232</v>
      </c>
      <c r="D96" s="17" t="s">
        <v>35</v>
      </c>
      <c r="E96" s="17">
        <v>1</v>
      </c>
      <c r="F96" s="60">
        <v>1365284</v>
      </c>
      <c r="G96" s="60">
        <f t="shared" si="2"/>
        <v>1365284</v>
      </c>
      <c r="H96" s="60">
        <v>133000</v>
      </c>
      <c r="I96" s="61">
        <f t="shared" si="3"/>
        <v>133000</v>
      </c>
    </row>
    <row r="97" spans="2:9">
      <c r="B97" s="62"/>
      <c r="C97" s="21" t="s">
        <v>142</v>
      </c>
      <c r="D97" s="17"/>
      <c r="E97" s="17"/>
      <c r="F97" s="20"/>
      <c r="G97" s="60"/>
      <c r="H97" s="60"/>
      <c r="I97" s="61"/>
    </row>
    <row r="98" spans="2:9">
      <c r="B98" s="62"/>
      <c r="C98" s="20" t="s">
        <v>210</v>
      </c>
      <c r="D98" s="17"/>
      <c r="E98" s="17"/>
      <c r="F98" s="20"/>
      <c r="G98" s="60"/>
      <c r="H98" s="60"/>
      <c r="I98" s="61"/>
    </row>
    <row r="99" spans="2:9">
      <c r="B99" s="62"/>
      <c r="C99" s="20" t="s">
        <v>211</v>
      </c>
      <c r="D99" s="17"/>
      <c r="E99" s="17"/>
      <c r="F99" s="20"/>
      <c r="G99" s="60"/>
      <c r="H99" s="60"/>
      <c r="I99" s="61"/>
    </row>
    <row r="100" spans="2:9">
      <c r="B100" s="62"/>
      <c r="C100" s="20" t="s">
        <v>36</v>
      </c>
      <c r="D100" s="17"/>
      <c r="E100" s="17"/>
      <c r="F100" s="20"/>
      <c r="G100" s="60"/>
      <c r="H100" s="60"/>
      <c r="I100" s="61"/>
    </row>
    <row r="101" spans="2:9">
      <c r="B101" s="62"/>
      <c r="C101" s="25" t="s">
        <v>235</v>
      </c>
      <c r="D101" s="17"/>
      <c r="E101" s="17"/>
      <c r="F101" s="20"/>
      <c r="G101" s="60"/>
      <c r="H101" s="60"/>
      <c r="I101" s="61"/>
    </row>
    <row r="102" spans="2:9">
      <c r="B102" s="62"/>
      <c r="C102" s="20" t="s">
        <v>333</v>
      </c>
      <c r="D102" s="17"/>
      <c r="E102" s="17"/>
      <c r="F102" s="20"/>
      <c r="G102" s="60"/>
      <c r="H102" s="60"/>
      <c r="I102" s="61"/>
    </row>
    <row r="103" spans="2:9">
      <c r="B103" s="62"/>
      <c r="C103" s="20" t="s">
        <v>339</v>
      </c>
      <c r="D103" s="17"/>
      <c r="E103" s="17"/>
      <c r="F103" s="20"/>
      <c r="G103" s="60"/>
      <c r="H103" s="60"/>
      <c r="I103" s="61"/>
    </row>
    <row r="104" spans="2:9">
      <c r="B104" s="62"/>
      <c r="C104" s="20" t="s">
        <v>357</v>
      </c>
      <c r="D104" s="17"/>
      <c r="E104" s="17"/>
      <c r="F104" s="20"/>
      <c r="G104" s="60"/>
      <c r="H104" s="60"/>
      <c r="I104" s="61"/>
    </row>
    <row r="105" spans="2:9">
      <c r="B105" s="62"/>
      <c r="C105" s="20" t="s">
        <v>365</v>
      </c>
      <c r="D105" s="17"/>
      <c r="E105" s="17"/>
      <c r="F105" s="20"/>
      <c r="G105" s="60"/>
      <c r="H105" s="60"/>
      <c r="I105" s="61"/>
    </row>
    <row r="106" spans="2:9">
      <c r="B106" s="62"/>
      <c r="C106" s="20" t="s">
        <v>216</v>
      </c>
      <c r="D106" s="17"/>
      <c r="E106" s="17"/>
      <c r="F106" s="20"/>
      <c r="G106" s="60"/>
      <c r="H106" s="60"/>
      <c r="I106" s="61"/>
    </row>
    <row r="107" spans="2:9">
      <c r="B107" s="62"/>
      <c r="C107" s="20" t="s">
        <v>237</v>
      </c>
      <c r="D107" s="17"/>
      <c r="E107" s="17"/>
      <c r="F107" s="20"/>
      <c r="G107" s="60"/>
      <c r="H107" s="60"/>
      <c r="I107" s="61"/>
    </row>
    <row r="108" spans="2:9">
      <c r="B108" s="15"/>
      <c r="C108" s="20" t="s">
        <v>326</v>
      </c>
      <c r="D108" s="17"/>
      <c r="E108" s="17"/>
      <c r="F108" s="20"/>
      <c r="G108" s="60"/>
      <c r="H108" s="60"/>
      <c r="I108" s="61"/>
    </row>
    <row r="109" spans="2:9">
      <c r="B109" s="15"/>
      <c r="C109" s="20" t="s">
        <v>238</v>
      </c>
      <c r="D109" s="17"/>
      <c r="E109" s="17"/>
      <c r="F109" s="20"/>
      <c r="G109" s="60"/>
      <c r="H109" s="60"/>
      <c r="I109" s="61"/>
    </row>
    <row r="110" spans="2:9">
      <c r="B110" s="15"/>
      <c r="C110" s="20" t="s">
        <v>167</v>
      </c>
      <c r="D110" s="17" t="s">
        <v>1</v>
      </c>
      <c r="E110" s="17"/>
      <c r="F110" s="20"/>
      <c r="G110" s="60"/>
      <c r="H110" s="60"/>
      <c r="I110" s="61"/>
    </row>
    <row r="111" spans="2:9">
      <c r="B111" s="15"/>
      <c r="C111" s="20" t="s">
        <v>220</v>
      </c>
      <c r="D111" s="17"/>
      <c r="E111" s="17"/>
      <c r="F111" s="20"/>
      <c r="G111" s="60"/>
      <c r="H111" s="60"/>
      <c r="I111" s="61"/>
    </row>
    <row r="112" spans="2:9">
      <c r="B112" s="15"/>
      <c r="C112" s="20"/>
      <c r="D112" s="17"/>
      <c r="E112" s="17"/>
      <c r="F112" s="20"/>
      <c r="G112" s="60"/>
      <c r="H112" s="60"/>
      <c r="I112" s="61"/>
    </row>
    <row r="113" spans="2:9">
      <c r="B113" s="15" t="s">
        <v>43</v>
      </c>
      <c r="C113" s="20" t="s">
        <v>181</v>
      </c>
      <c r="D113" s="17" t="s">
        <v>12</v>
      </c>
      <c r="E113" s="17">
        <v>3300</v>
      </c>
      <c r="F113" s="20">
        <v>850</v>
      </c>
      <c r="G113" s="60">
        <f t="shared" si="2"/>
        <v>2805000</v>
      </c>
      <c r="H113" s="60">
        <v>100</v>
      </c>
      <c r="I113" s="61">
        <f t="shared" si="3"/>
        <v>330000</v>
      </c>
    </row>
    <row r="114" spans="2:9">
      <c r="B114" s="15"/>
      <c r="C114" s="20"/>
      <c r="D114" s="17"/>
      <c r="E114" s="17"/>
      <c r="F114" s="20"/>
      <c r="G114" s="60"/>
      <c r="H114" s="60"/>
      <c r="I114" s="61"/>
    </row>
    <row r="115" spans="2:9">
      <c r="B115" s="15" t="s">
        <v>44</v>
      </c>
      <c r="C115" s="20" t="s">
        <v>182</v>
      </c>
      <c r="D115" s="17" t="s">
        <v>45</v>
      </c>
      <c r="E115" s="17"/>
      <c r="F115" s="20"/>
      <c r="G115" s="60"/>
      <c r="H115" s="60">
        <v>2000</v>
      </c>
      <c r="I115" s="61">
        <f t="shared" si="3"/>
        <v>0</v>
      </c>
    </row>
    <row r="116" spans="2:9">
      <c r="B116" s="15"/>
      <c r="C116" s="20"/>
      <c r="D116" s="17"/>
      <c r="E116" s="17"/>
      <c r="F116" s="20"/>
      <c r="G116" s="60"/>
      <c r="H116" s="60"/>
      <c r="I116" s="61"/>
    </row>
    <row r="117" spans="2:9">
      <c r="B117" s="15"/>
      <c r="C117" s="27" t="s">
        <v>239</v>
      </c>
      <c r="D117" s="17"/>
      <c r="E117" s="17"/>
      <c r="F117" s="20"/>
      <c r="G117" s="60">
        <f>SUM(G11:G116)</f>
        <v>10627541</v>
      </c>
      <c r="H117" s="60"/>
      <c r="I117" s="61">
        <f>SUM(I11:I116)</f>
        <v>1016916</v>
      </c>
    </row>
    <row r="118" spans="2:9">
      <c r="B118" s="15"/>
      <c r="C118" s="20"/>
      <c r="D118" s="17"/>
      <c r="E118" s="17"/>
      <c r="F118" s="20"/>
      <c r="G118" s="60"/>
      <c r="H118" s="60"/>
      <c r="I118" s="61"/>
    </row>
    <row r="119" spans="2:9">
      <c r="B119" s="64" t="s">
        <v>46</v>
      </c>
      <c r="C119" s="21" t="s">
        <v>240</v>
      </c>
      <c r="D119" s="17"/>
      <c r="E119" s="17"/>
      <c r="F119" s="20"/>
      <c r="G119" s="60"/>
      <c r="H119" s="60"/>
      <c r="I119" s="61"/>
    </row>
    <row r="120" spans="2:9">
      <c r="B120" s="15"/>
      <c r="C120" s="20"/>
      <c r="D120" s="17"/>
      <c r="E120" s="17"/>
      <c r="F120" s="20"/>
      <c r="G120" s="60"/>
      <c r="H120" s="60"/>
      <c r="I120" s="61"/>
    </row>
    <row r="121" spans="2:9">
      <c r="B121" s="15" t="s">
        <v>14</v>
      </c>
      <c r="C121" s="20" t="s">
        <v>374</v>
      </c>
      <c r="D121" s="17" t="s">
        <v>45</v>
      </c>
      <c r="E121" s="17">
        <v>1</v>
      </c>
      <c r="F121" s="60">
        <v>41000</v>
      </c>
      <c r="G121" s="60">
        <f t="shared" si="2"/>
        <v>41000</v>
      </c>
      <c r="H121" s="60">
        <v>4120</v>
      </c>
      <c r="I121" s="61">
        <f t="shared" si="3"/>
        <v>4120</v>
      </c>
    </row>
    <row r="122" spans="2:9">
      <c r="B122" s="15"/>
      <c r="C122" s="20"/>
      <c r="D122" s="17"/>
      <c r="E122" s="17"/>
      <c r="F122" s="20"/>
      <c r="G122" s="60"/>
      <c r="H122" s="60"/>
      <c r="I122" s="61"/>
    </row>
    <row r="123" spans="2:9">
      <c r="B123" s="15" t="s">
        <v>26</v>
      </c>
      <c r="C123" s="20" t="s">
        <v>375</v>
      </c>
      <c r="D123" s="17" t="s">
        <v>45</v>
      </c>
      <c r="E123" s="17">
        <v>1</v>
      </c>
      <c r="F123" s="60">
        <v>6460984</v>
      </c>
      <c r="G123" s="60">
        <f t="shared" si="2"/>
        <v>6460984</v>
      </c>
      <c r="H123" s="60">
        <v>419250</v>
      </c>
      <c r="I123" s="61">
        <f t="shared" si="3"/>
        <v>419250</v>
      </c>
    </row>
    <row r="124" spans="2:9">
      <c r="B124" s="15"/>
      <c r="C124" s="20"/>
      <c r="D124" s="17"/>
      <c r="E124" s="17"/>
      <c r="F124" s="20"/>
      <c r="G124" s="60"/>
      <c r="H124" s="60"/>
      <c r="I124" s="61"/>
    </row>
    <row r="125" spans="2:9">
      <c r="B125" s="15" t="s">
        <v>47</v>
      </c>
      <c r="C125" s="20" t="s">
        <v>245</v>
      </c>
      <c r="D125" s="17" t="s">
        <v>45</v>
      </c>
      <c r="E125" s="17">
        <v>1</v>
      </c>
      <c r="F125" s="60">
        <v>618700</v>
      </c>
      <c r="G125" s="60">
        <f t="shared" si="2"/>
        <v>618700</v>
      </c>
      <c r="H125" s="60">
        <v>10000</v>
      </c>
      <c r="I125" s="61">
        <f t="shared" si="3"/>
        <v>10000</v>
      </c>
    </row>
    <row r="126" spans="2:9">
      <c r="B126" s="15"/>
      <c r="C126" s="20" t="s">
        <v>247</v>
      </c>
      <c r="D126" s="17"/>
      <c r="E126" s="17"/>
      <c r="F126" s="20"/>
      <c r="G126" s="60"/>
      <c r="H126" s="60"/>
      <c r="I126" s="61"/>
    </row>
    <row r="127" spans="2:9">
      <c r="B127" s="15"/>
      <c r="C127" s="20" t="s">
        <v>244</v>
      </c>
      <c r="D127" s="17"/>
      <c r="E127" s="17"/>
      <c r="F127" s="20"/>
      <c r="G127" s="60"/>
      <c r="H127" s="60"/>
      <c r="I127" s="61"/>
    </row>
    <row r="128" spans="2:9">
      <c r="B128" s="15"/>
      <c r="C128" s="20"/>
      <c r="D128" s="17"/>
      <c r="E128" s="17"/>
      <c r="F128" s="20"/>
      <c r="G128" s="60"/>
      <c r="H128" s="60"/>
      <c r="I128" s="61"/>
    </row>
    <row r="129" spans="2:9">
      <c r="B129" s="15" t="s">
        <v>49</v>
      </c>
      <c r="C129" s="20" t="s">
        <v>376</v>
      </c>
      <c r="D129" s="17" t="s">
        <v>45</v>
      </c>
      <c r="E129" s="17"/>
      <c r="F129" s="60">
        <v>4969530</v>
      </c>
      <c r="G129" s="60">
        <f t="shared" si="2"/>
        <v>0</v>
      </c>
      <c r="H129" s="60">
        <v>419230</v>
      </c>
      <c r="I129" s="61">
        <f t="shared" si="3"/>
        <v>0</v>
      </c>
    </row>
    <row r="130" spans="2:9">
      <c r="B130" s="15"/>
      <c r="C130" s="20"/>
      <c r="D130" s="17"/>
      <c r="E130" s="17"/>
      <c r="F130" s="20"/>
      <c r="G130" s="60">
        <f t="shared" si="2"/>
        <v>0</v>
      </c>
      <c r="H130" s="60"/>
      <c r="I130" s="61"/>
    </row>
    <row r="131" spans="2:9">
      <c r="B131" s="15" t="s">
        <v>50</v>
      </c>
      <c r="C131" s="20" t="s">
        <v>245</v>
      </c>
      <c r="D131" s="17" t="s">
        <v>45</v>
      </c>
      <c r="E131" s="17"/>
      <c r="F131" s="60">
        <v>457004</v>
      </c>
      <c r="G131" s="60">
        <f t="shared" si="2"/>
        <v>0</v>
      </c>
      <c r="H131" s="60">
        <v>10000</v>
      </c>
      <c r="I131" s="61">
        <f t="shared" si="3"/>
        <v>0</v>
      </c>
    </row>
    <row r="132" spans="2:9">
      <c r="B132" s="15"/>
      <c r="C132" s="20" t="s">
        <v>247</v>
      </c>
      <c r="D132" s="17"/>
      <c r="E132" s="17"/>
      <c r="F132" s="20"/>
      <c r="G132" s="60"/>
      <c r="H132" s="60"/>
      <c r="I132" s="61"/>
    </row>
    <row r="133" spans="2:9">
      <c r="B133" s="15"/>
      <c r="C133" s="20" t="s">
        <v>244</v>
      </c>
      <c r="D133" s="17"/>
      <c r="E133" s="17"/>
      <c r="F133" s="20"/>
      <c r="G133" s="60"/>
      <c r="H133" s="60"/>
      <c r="I133" s="61"/>
    </row>
    <row r="134" spans="2:9">
      <c r="B134" s="15"/>
      <c r="C134" s="20"/>
      <c r="D134" s="17"/>
      <c r="E134" s="17"/>
      <c r="F134" s="20"/>
      <c r="G134" s="60"/>
      <c r="H134" s="60"/>
      <c r="I134" s="61"/>
    </row>
    <row r="135" spans="2:9">
      <c r="B135" s="15" t="s">
        <v>52</v>
      </c>
      <c r="C135" s="20" t="s">
        <v>249</v>
      </c>
      <c r="D135" s="17" t="s">
        <v>35</v>
      </c>
      <c r="E135" s="17">
        <v>5</v>
      </c>
      <c r="F135" s="8">
        <v>27540</v>
      </c>
      <c r="G135" s="60">
        <f t="shared" si="2"/>
        <v>137700</v>
      </c>
      <c r="H135" s="60">
        <v>10000</v>
      </c>
      <c r="I135" s="61">
        <f t="shared" si="3"/>
        <v>50000</v>
      </c>
    </row>
    <row r="136" spans="2:9">
      <c r="B136" s="15"/>
      <c r="C136" s="20" t="s">
        <v>248</v>
      </c>
      <c r="D136" s="17"/>
      <c r="E136" s="17"/>
      <c r="F136" s="8"/>
      <c r="G136" s="60"/>
      <c r="H136" s="60"/>
      <c r="I136" s="61"/>
    </row>
    <row r="137" spans="2:9">
      <c r="B137" s="15"/>
      <c r="C137" s="20"/>
      <c r="D137" s="17"/>
      <c r="E137" s="17"/>
      <c r="F137" s="8"/>
      <c r="G137" s="60"/>
      <c r="H137" s="60"/>
      <c r="I137" s="61"/>
    </row>
    <row r="138" spans="2:9">
      <c r="B138" s="15"/>
      <c r="C138" s="20"/>
      <c r="D138" s="17"/>
      <c r="E138" s="17"/>
      <c r="F138" s="8"/>
      <c r="G138" s="60"/>
      <c r="H138" s="60"/>
      <c r="I138" s="61"/>
    </row>
    <row r="139" spans="2:9">
      <c r="B139" s="15" t="s">
        <v>53</v>
      </c>
      <c r="C139" s="20" t="s">
        <v>250</v>
      </c>
      <c r="D139" s="17" t="s">
        <v>35</v>
      </c>
      <c r="E139" s="17">
        <v>20</v>
      </c>
      <c r="F139" s="60">
        <v>27540</v>
      </c>
      <c r="G139" s="60">
        <f t="shared" si="2"/>
        <v>550800</v>
      </c>
      <c r="H139" s="60">
        <v>10000</v>
      </c>
      <c r="I139" s="61">
        <f t="shared" si="3"/>
        <v>200000</v>
      </c>
    </row>
    <row r="140" spans="2:9">
      <c r="B140" s="15"/>
      <c r="C140" s="20" t="s">
        <v>51</v>
      </c>
      <c r="D140" s="17"/>
      <c r="E140" s="17"/>
      <c r="F140" s="20"/>
      <c r="G140" s="60"/>
      <c r="H140" s="60"/>
      <c r="I140" s="61"/>
    </row>
    <row r="141" spans="2:9">
      <c r="B141" s="15"/>
      <c r="C141" s="20"/>
      <c r="D141" s="17"/>
      <c r="E141" s="17"/>
      <c r="F141" s="20"/>
      <c r="G141" s="60"/>
      <c r="H141" s="60"/>
      <c r="I141" s="61"/>
    </row>
    <row r="142" spans="2:9">
      <c r="B142" s="15" t="s">
        <v>92</v>
      </c>
      <c r="C142" s="20" t="s">
        <v>251</v>
      </c>
      <c r="D142" s="17" t="s">
        <v>45</v>
      </c>
      <c r="E142" s="17">
        <v>1</v>
      </c>
      <c r="F142" s="60"/>
      <c r="G142" s="60"/>
      <c r="H142" s="60">
        <v>22500</v>
      </c>
      <c r="I142" s="61">
        <f t="shared" ref="I142:I202" si="4">H142*E142</f>
        <v>22500</v>
      </c>
    </row>
    <row r="143" spans="2:9">
      <c r="B143" s="15"/>
      <c r="C143" s="20"/>
      <c r="D143" s="17"/>
      <c r="E143" s="17"/>
      <c r="F143" s="20"/>
      <c r="G143" s="60"/>
      <c r="H143" s="60"/>
      <c r="I143" s="61"/>
    </row>
    <row r="144" spans="2:9">
      <c r="B144" s="15" t="s">
        <v>93</v>
      </c>
      <c r="C144" s="20" t="s">
        <v>252</v>
      </c>
      <c r="D144" s="17" t="s">
        <v>35</v>
      </c>
      <c r="E144" s="17">
        <v>1</v>
      </c>
      <c r="F144" s="60">
        <v>85000</v>
      </c>
      <c r="G144" s="60">
        <f t="shared" ref="G144:G202" si="5">F144*E144</f>
        <v>85000</v>
      </c>
      <c r="H144" s="60">
        <v>47500</v>
      </c>
      <c r="I144" s="61">
        <f t="shared" si="4"/>
        <v>47500</v>
      </c>
    </row>
    <row r="145" spans="2:9">
      <c r="B145" s="15"/>
      <c r="C145" s="20"/>
      <c r="D145" s="17"/>
      <c r="E145" s="17"/>
      <c r="F145" s="20"/>
      <c r="G145" s="60"/>
      <c r="H145" s="60"/>
      <c r="I145" s="61"/>
    </row>
    <row r="146" spans="2:9">
      <c r="B146" s="15" t="s">
        <v>94</v>
      </c>
      <c r="C146" s="20" t="s">
        <v>182</v>
      </c>
      <c r="D146" s="17" t="s">
        <v>45</v>
      </c>
      <c r="E146" s="17">
        <v>1</v>
      </c>
      <c r="F146" s="20"/>
      <c r="G146" s="60"/>
      <c r="H146" s="60">
        <v>1500</v>
      </c>
      <c r="I146" s="61">
        <f t="shared" si="4"/>
        <v>1500</v>
      </c>
    </row>
    <row r="147" spans="2:9">
      <c r="B147" s="15"/>
      <c r="C147" s="20"/>
      <c r="D147" s="17"/>
      <c r="E147" s="17"/>
      <c r="F147" s="20"/>
      <c r="G147" s="60"/>
      <c r="H147" s="60"/>
      <c r="I147" s="61"/>
    </row>
    <row r="148" spans="2:9">
      <c r="B148" s="15"/>
      <c r="C148" s="27" t="s">
        <v>183</v>
      </c>
      <c r="D148" s="17"/>
      <c r="E148" s="17"/>
      <c r="F148" s="20"/>
      <c r="G148" s="60">
        <f>SUM(G121:G147)</f>
        <v>7894184</v>
      </c>
      <c r="H148" s="60"/>
      <c r="I148" s="61">
        <f>SUM(I121:I147)</f>
        <v>754870</v>
      </c>
    </row>
    <row r="149" spans="2:9">
      <c r="B149" s="15"/>
      <c r="C149" s="20"/>
      <c r="D149" s="17"/>
      <c r="E149" s="17"/>
      <c r="F149" s="20"/>
      <c r="G149" s="60"/>
      <c r="H149" s="60"/>
      <c r="I149" s="61"/>
    </row>
    <row r="150" spans="2:9">
      <c r="B150" s="65" t="s">
        <v>54</v>
      </c>
      <c r="C150" s="66" t="s">
        <v>377</v>
      </c>
      <c r="D150" s="67"/>
      <c r="E150" s="68"/>
      <c r="F150" s="69"/>
      <c r="G150" s="60"/>
      <c r="H150" s="70"/>
      <c r="I150" s="61"/>
    </row>
    <row r="151" spans="2:9">
      <c r="B151" s="65"/>
      <c r="C151" s="71" t="s">
        <v>142</v>
      </c>
      <c r="D151" s="67"/>
      <c r="E151" s="72"/>
      <c r="F151" s="69"/>
      <c r="G151" s="60"/>
      <c r="H151" s="70"/>
      <c r="I151" s="61"/>
    </row>
    <row r="152" spans="2:9">
      <c r="B152" s="65" t="s">
        <v>20</v>
      </c>
      <c r="C152" s="73" t="s">
        <v>95</v>
      </c>
      <c r="D152" s="67" t="s">
        <v>11</v>
      </c>
      <c r="E152" s="72"/>
      <c r="F152" s="69">
        <v>315000</v>
      </c>
      <c r="G152" s="60">
        <f t="shared" si="5"/>
        <v>0</v>
      </c>
      <c r="H152" s="70">
        <v>24000</v>
      </c>
      <c r="I152" s="61">
        <f t="shared" si="4"/>
        <v>0</v>
      </c>
    </row>
    <row r="153" spans="2:9">
      <c r="B153" s="65" t="s">
        <v>21</v>
      </c>
      <c r="C153" s="73" t="s">
        <v>96</v>
      </c>
      <c r="D153" s="67" t="s">
        <v>11</v>
      </c>
      <c r="E153" s="72"/>
      <c r="F153" s="69">
        <v>229000</v>
      </c>
      <c r="G153" s="60">
        <f t="shared" si="5"/>
        <v>0</v>
      </c>
      <c r="H153" s="70">
        <v>24000</v>
      </c>
      <c r="I153" s="61">
        <f t="shared" si="4"/>
        <v>0</v>
      </c>
    </row>
    <row r="154" spans="2:9">
      <c r="B154" s="65" t="s">
        <v>22</v>
      </c>
      <c r="C154" s="73" t="s">
        <v>97</v>
      </c>
      <c r="D154" s="67" t="s">
        <v>11</v>
      </c>
      <c r="E154" s="74"/>
      <c r="F154" s="75">
        <v>221650</v>
      </c>
      <c r="G154" s="60">
        <f t="shared" si="5"/>
        <v>0</v>
      </c>
      <c r="H154" s="70">
        <v>24100</v>
      </c>
      <c r="I154" s="61">
        <f t="shared" si="4"/>
        <v>0</v>
      </c>
    </row>
    <row r="155" spans="2:9">
      <c r="B155" s="65" t="s">
        <v>23</v>
      </c>
      <c r="C155" s="73" t="s">
        <v>98</v>
      </c>
      <c r="D155" s="67" t="s">
        <v>11</v>
      </c>
      <c r="E155" s="74">
        <v>17</v>
      </c>
      <c r="F155" s="76">
        <v>215687</v>
      </c>
      <c r="G155" s="60">
        <f t="shared" si="5"/>
        <v>3666679</v>
      </c>
      <c r="H155" s="70">
        <v>24100</v>
      </c>
      <c r="I155" s="61">
        <f t="shared" si="4"/>
        <v>409700</v>
      </c>
    </row>
    <row r="156" spans="2:9">
      <c r="B156" s="65" t="s">
        <v>24</v>
      </c>
      <c r="C156" s="73" t="s">
        <v>99</v>
      </c>
      <c r="D156" s="67" t="s">
        <v>11</v>
      </c>
      <c r="E156" s="74"/>
      <c r="F156" s="76">
        <v>195756</v>
      </c>
      <c r="G156" s="60">
        <f t="shared" si="5"/>
        <v>0</v>
      </c>
      <c r="H156" s="70">
        <v>24100</v>
      </c>
      <c r="I156" s="61">
        <f t="shared" si="4"/>
        <v>0</v>
      </c>
    </row>
    <row r="157" spans="2:9">
      <c r="B157" s="65" t="s">
        <v>25</v>
      </c>
      <c r="C157" s="73" t="s">
        <v>100</v>
      </c>
      <c r="D157" s="67" t="s">
        <v>11</v>
      </c>
      <c r="E157" s="74">
        <v>10</v>
      </c>
      <c r="F157" s="75">
        <v>175840</v>
      </c>
      <c r="G157" s="60">
        <f t="shared" si="5"/>
        <v>1758400</v>
      </c>
      <c r="H157" s="70">
        <v>24100</v>
      </c>
      <c r="I157" s="61">
        <f t="shared" si="4"/>
        <v>241000</v>
      </c>
    </row>
    <row r="158" spans="2:9">
      <c r="B158" s="65" t="s">
        <v>55</v>
      </c>
      <c r="C158" s="73" t="s">
        <v>101</v>
      </c>
      <c r="D158" s="67" t="s">
        <v>11</v>
      </c>
      <c r="E158" s="74">
        <v>128</v>
      </c>
      <c r="F158" s="75">
        <v>125105</v>
      </c>
      <c r="G158" s="60">
        <f t="shared" si="5"/>
        <v>16013440</v>
      </c>
      <c r="H158" s="70">
        <v>24100</v>
      </c>
      <c r="I158" s="61">
        <f t="shared" si="4"/>
        <v>3084800</v>
      </c>
    </row>
    <row r="159" spans="2:9">
      <c r="B159" s="65" t="s">
        <v>56</v>
      </c>
      <c r="C159" s="73" t="s">
        <v>379</v>
      </c>
      <c r="D159" s="67" t="s">
        <v>11</v>
      </c>
      <c r="E159" s="74">
        <v>55</v>
      </c>
      <c r="F159" s="69">
        <v>5320</v>
      </c>
      <c r="G159" s="60">
        <f t="shared" si="5"/>
        <v>292600</v>
      </c>
      <c r="H159" s="70">
        <v>528</v>
      </c>
      <c r="I159" s="61">
        <f t="shared" si="4"/>
        <v>29040</v>
      </c>
    </row>
    <row r="160" spans="2:9">
      <c r="B160" s="65" t="s">
        <v>57</v>
      </c>
      <c r="C160" s="73" t="s">
        <v>255</v>
      </c>
      <c r="D160" s="67" t="s">
        <v>11</v>
      </c>
      <c r="E160" s="74">
        <v>65</v>
      </c>
      <c r="F160" s="69">
        <v>6800</v>
      </c>
      <c r="G160" s="60">
        <f t="shared" si="5"/>
        <v>442000</v>
      </c>
      <c r="H160" s="70">
        <v>710</v>
      </c>
      <c r="I160" s="61">
        <f t="shared" si="4"/>
        <v>46150</v>
      </c>
    </row>
    <row r="161" spans="2:9">
      <c r="B161" s="65" t="s">
        <v>58</v>
      </c>
      <c r="C161" s="73" t="s">
        <v>256</v>
      </c>
      <c r="D161" s="67" t="s">
        <v>11</v>
      </c>
      <c r="E161" s="74">
        <f>E158*2</f>
        <v>256</v>
      </c>
      <c r="F161" s="69">
        <v>1250</v>
      </c>
      <c r="G161" s="60">
        <f t="shared" si="5"/>
        <v>320000</v>
      </c>
      <c r="H161" s="70">
        <v>120</v>
      </c>
      <c r="I161" s="61">
        <f t="shared" si="4"/>
        <v>30720</v>
      </c>
    </row>
    <row r="162" spans="2:9" ht="25.5">
      <c r="B162" s="65" t="s">
        <v>59</v>
      </c>
      <c r="C162" s="73" t="s">
        <v>257</v>
      </c>
      <c r="D162" s="67" t="s">
        <v>12</v>
      </c>
      <c r="E162" s="74"/>
      <c r="F162" s="69">
        <v>3000</v>
      </c>
      <c r="G162" s="60">
        <f t="shared" si="5"/>
        <v>0</v>
      </c>
      <c r="H162" s="70">
        <v>305</v>
      </c>
      <c r="I162" s="61">
        <f t="shared" si="4"/>
        <v>0</v>
      </c>
    </row>
    <row r="163" spans="2:9" ht="25.5">
      <c r="B163" s="65" t="s">
        <v>61</v>
      </c>
      <c r="C163" s="73" t="s">
        <v>258</v>
      </c>
      <c r="D163" s="67" t="s">
        <v>12</v>
      </c>
      <c r="E163" s="74">
        <v>4850</v>
      </c>
      <c r="F163" s="69">
        <v>2500</v>
      </c>
      <c r="G163" s="60">
        <f t="shared" si="5"/>
        <v>12125000</v>
      </c>
      <c r="H163" s="70">
        <v>305</v>
      </c>
      <c r="I163" s="61">
        <f t="shared" si="4"/>
        <v>1479250</v>
      </c>
    </row>
    <row r="164" spans="2:9" ht="25.5">
      <c r="B164" s="65" t="s">
        <v>62</v>
      </c>
      <c r="C164" s="73" t="s">
        <v>259</v>
      </c>
      <c r="D164" s="67" t="s">
        <v>12</v>
      </c>
      <c r="E164" s="74">
        <v>2500</v>
      </c>
      <c r="F164" s="69">
        <v>1000</v>
      </c>
      <c r="G164" s="60">
        <f t="shared" si="5"/>
        <v>2500000</v>
      </c>
      <c r="H164" s="70">
        <v>215</v>
      </c>
      <c r="I164" s="61">
        <f t="shared" si="4"/>
        <v>537500</v>
      </c>
    </row>
    <row r="165" spans="2:9" ht="25.5">
      <c r="B165" s="65" t="s">
        <v>63</v>
      </c>
      <c r="C165" s="73" t="s">
        <v>260</v>
      </c>
      <c r="D165" s="67" t="s">
        <v>12</v>
      </c>
      <c r="E165" s="74"/>
      <c r="F165" s="69">
        <v>400</v>
      </c>
      <c r="G165" s="60">
        <f t="shared" si="5"/>
        <v>0</v>
      </c>
      <c r="H165" s="70">
        <v>125</v>
      </c>
      <c r="I165" s="61">
        <f t="shared" si="4"/>
        <v>0</v>
      </c>
    </row>
    <row r="166" spans="2:9">
      <c r="B166" s="65" t="s">
        <v>88</v>
      </c>
      <c r="C166" s="73" t="s">
        <v>60</v>
      </c>
      <c r="D166" s="67" t="s">
        <v>11</v>
      </c>
      <c r="E166" s="74">
        <v>65</v>
      </c>
      <c r="F166" s="69">
        <v>2100</v>
      </c>
      <c r="G166" s="60">
        <f t="shared" si="5"/>
        <v>136500</v>
      </c>
      <c r="H166" s="70">
        <v>310</v>
      </c>
      <c r="I166" s="61">
        <f t="shared" si="4"/>
        <v>20150</v>
      </c>
    </row>
    <row r="167" spans="2:9">
      <c r="B167" s="65" t="s">
        <v>102</v>
      </c>
      <c r="C167" s="73" t="s">
        <v>261</v>
      </c>
      <c r="D167" s="67" t="s">
        <v>11</v>
      </c>
      <c r="E167" s="68"/>
      <c r="F167" s="69"/>
      <c r="G167" s="60">
        <f t="shared" si="5"/>
        <v>0</v>
      </c>
      <c r="H167" s="70"/>
      <c r="I167" s="61"/>
    </row>
    <row r="168" spans="2:9">
      <c r="B168" s="65" t="s">
        <v>103</v>
      </c>
      <c r="C168" s="77" t="s">
        <v>262</v>
      </c>
      <c r="D168" s="67" t="s">
        <v>11</v>
      </c>
      <c r="E168" s="74">
        <v>8</v>
      </c>
      <c r="F168" s="74">
        <v>85000</v>
      </c>
      <c r="G168" s="60">
        <f t="shared" si="5"/>
        <v>680000</v>
      </c>
      <c r="H168" s="70">
        <v>25000</v>
      </c>
      <c r="I168" s="61">
        <f t="shared" si="4"/>
        <v>200000</v>
      </c>
    </row>
    <row r="169" spans="2:9">
      <c r="B169" s="65" t="s">
        <v>104</v>
      </c>
      <c r="C169" s="77" t="s">
        <v>182</v>
      </c>
      <c r="D169" s="67" t="s">
        <v>11</v>
      </c>
      <c r="E169" s="76">
        <f>E158+E157+E156+E155+E154+E153+E152</f>
        <v>155</v>
      </c>
      <c r="F169" s="74"/>
      <c r="G169" s="60"/>
      <c r="H169" s="70">
        <v>1500</v>
      </c>
      <c r="I169" s="61">
        <f t="shared" si="4"/>
        <v>232500</v>
      </c>
    </row>
    <row r="170" spans="2:9">
      <c r="B170" s="65"/>
      <c r="C170" s="66" t="s">
        <v>263</v>
      </c>
      <c r="D170" s="67"/>
      <c r="E170" s="68"/>
      <c r="F170" s="69"/>
      <c r="G170" s="60">
        <f>SUM(G152:G169)</f>
        <v>37934619</v>
      </c>
      <c r="H170" s="70"/>
      <c r="I170" s="61">
        <f>SUM(I152:I169)</f>
        <v>6310810</v>
      </c>
    </row>
    <row r="171" spans="2:9">
      <c r="B171" s="65"/>
      <c r="C171" s="73"/>
      <c r="D171" s="67"/>
      <c r="E171" s="68"/>
      <c r="F171" s="69"/>
      <c r="G171" s="60"/>
      <c r="H171" s="70"/>
      <c r="I171" s="61"/>
    </row>
    <row r="172" spans="2:9">
      <c r="B172" s="65"/>
      <c r="C172" s="73"/>
      <c r="D172" s="67"/>
      <c r="E172" s="68"/>
      <c r="F172" s="69"/>
      <c r="G172" s="60"/>
      <c r="H172" s="70"/>
      <c r="I172" s="61"/>
    </row>
    <row r="173" spans="2:9">
      <c r="B173" s="65" t="s">
        <v>64</v>
      </c>
      <c r="C173" s="78" t="s">
        <v>264</v>
      </c>
      <c r="D173" s="67"/>
      <c r="E173" s="68"/>
      <c r="F173" s="69"/>
      <c r="G173" s="60"/>
      <c r="H173" s="70"/>
      <c r="I173" s="61"/>
    </row>
    <row r="174" spans="2:9">
      <c r="B174" s="65"/>
      <c r="C174" s="78"/>
      <c r="D174" s="67"/>
      <c r="E174" s="68"/>
      <c r="F174" s="69"/>
      <c r="G174" s="60"/>
      <c r="H174" s="70"/>
      <c r="I174" s="61"/>
    </row>
    <row r="175" spans="2:9">
      <c r="B175" s="65"/>
      <c r="C175" s="79" t="s">
        <v>142</v>
      </c>
      <c r="D175" s="67"/>
      <c r="E175" s="68"/>
      <c r="F175" s="69"/>
      <c r="G175" s="60"/>
      <c r="H175" s="70"/>
      <c r="I175" s="61"/>
    </row>
    <row r="176" spans="2:9">
      <c r="B176" s="65"/>
      <c r="C176" s="79"/>
      <c r="D176" s="67"/>
      <c r="E176" s="68"/>
      <c r="F176" s="69"/>
      <c r="G176" s="60"/>
      <c r="H176" s="70"/>
      <c r="I176" s="61"/>
    </row>
    <row r="177" spans="2:9">
      <c r="B177" s="65" t="s">
        <v>65</v>
      </c>
      <c r="C177" s="77" t="s">
        <v>266</v>
      </c>
      <c r="D177" s="67" t="s">
        <v>11</v>
      </c>
      <c r="E177" s="80"/>
      <c r="F177" s="81">
        <v>361108</v>
      </c>
      <c r="G177" s="60">
        <f t="shared" si="5"/>
        <v>0</v>
      </c>
      <c r="H177" s="70">
        <v>5200</v>
      </c>
      <c r="I177" s="61">
        <f t="shared" si="4"/>
        <v>0</v>
      </c>
    </row>
    <row r="178" spans="2:9">
      <c r="B178" s="65"/>
      <c r="C178" s="82"/>
      <c r="D178" s="67"/>
      <c r="E178" s="83"/>
      <c r="F178" s="20"/>
      <c r="G178" s="60"/>
      <c r="H178" s="70"/>
      <c r="I178" s="61"/>
    </row>
    <row r="179" spans="2:9">
      <c r="B179" s="65" t="s">
        <v>67</v>
      </c>
      <c r="C179" s="84" t="s">
        <v>267</v>
      </c>
      <c r="D179" s="67" t="s">
        <v>11</v>
      </c>
      <c r="E179" s="83"/>
      <c r="F179" s="81">
        <v>352066</v>
      </c>
      <c r="G179" s="60">
        <f t="shared" si="5"/>
        <v>0</v>
      </c>
      <c r="H179" s="70">
        <v>5200</v>
      </c>
      <c r="I179" s="61">
        <f t="shared" si="4"/>
        <v>0</v>
      </c>
    </row>
    <row r="180" spans="2:9">
      <c r="B180" s="65"/>
      <c r="C180" s="82"/>
      <c r="D180" s="67"/>
      <c r="E180" s="83"/>
      <c r="F180" s="20"/>
      <c r="G180" s="60"/>
      <c r="H180" s="70"/>
      <c r="I180" s="61"/>
    </row>
    <row r="181" spans="2:9">
      <c r="B181" s="65" t="s">
        <v>68</v>
      </c>
      <c r="C181" s="84" t="s">
        <v>268</v>
      </c>
      <c r="D181" s="67" t="s">
        <v>11</v>
      </c>
      <c r="E181" s="83"/>
      <c r="F181" s="81">
        <v>84525</v>
      </c>
      <c r="G181" s="60">
        <f t="shared" si="5"/>
        <v>0</v>
      </c>
      <c r="H181" s="70">
        <v>400</v>
      </c>
      <c r="I181" s="61">
        <f t="shared" si="4"/>
        <v>0</v>
      </c>
    </row>
    <row r="182" spans="2:9">
      <c r="B182" s="65"/>
      <c r="C182" s="85"/>
      <c r="D182" s="67"/>
      <c r="E182" s="83"/>
      <c r="F182" s="20"/>
      <c r="G182" s="60"/>
      <c r="H182" s="70"/>
      <c r="I182" s="61"/>
    </row>
    <row r="183" spans="2:9">
      <c r="B183" s="65" t="s">
        <v>76</v>
      </c>
      <c r="C183" s="77" t="s">
        <v>269</v>
      </c>
      <c r="D183" s="67" t="s">
        <v>11</v>
      </c>
      <c r="E183" s="83"/>
      <c r="F183" s="81">
        <v>12158</v>
      </c>
      <c r="G183" s="60">
        <f t="shared" si="5"/>
        <v>0</v>
      </c>
      <c r="H183" s="70">
        <v>1500</v>
      </c>
      <c r="I183" s="61">
        <f t="shared" si="4"/>
        <v>0</v>
      </c>
    </row>
    <row r="184" spans="2:9">
      <c r="B184" s="65" t="s">
        <v>77</v>
      </c>
      <c r="C184" s="77" t="s">
        <v>270</v>
      </c>
      <c r="D184" s="67"/>
      <c r="E184" s="80"/>
      <c r="F184" s="20"/>
      <c r="G184" s="60"/>
      <c r="H184" s="70"/>
      <c r="I184" s="61"/>
    </row>
    <row r="185" spans="2:9">
      <c r="B185" s="65" t="s">
        <v>78</v>
      </c>
      <c r="C185" s="77" t="s">
        <v>271</v>
      </c>
      <c r="D185" s="67" t="s">
        <v>11</v>
      </c>
      <c r="E185" s="80"/>
      <c r="F185" s="86">
        <v>1000</v>
      </c>
      <c r="G185" s="60">
        <f t="shared" si="5"/>
        <v>0</v>
      </c>
      <c r="H185" s="70">
        <v>100</v>
      </c>
      <c r="I185" s="61">
        <f t="shared" si="4"/>
        <v>0</v>
      </c>
    </row>
    <row r="186" spans="2:9">
      <c r="B186" s="65"/>
      <c r="C186" s="79" t="s">
        <v>272</v>
      </c>
      <c r="D186" s="67"/>
      <c r="E186" s="80"/>
      <c r="F186" s="20"/>
      <c r="G186" s="60"/>
      <c r="H186" s="70"/>
      <c r="I186" s="61"/>
    </row>
    <row r="187" spans="2:9">
      <c r="B187" s="65" t="s">
        <v>79</v>
      </c>
      <c r="C187" s="77" t="s">
        <v>273</v>
      </c>
      <c r="D187" s="67" t="s">
        <v>11</v>
      </c>
      <c r="E187" s="80"/>
      <c r="F187" s="77"/>
      <c r="G187" s="60">
        <f t="shared" si="5"/>
        <v>0</v>
      </c>
      <c r="H187" s="70">
        <v>100000</v>
      </c>
      <c r="I187" s="61">
        <f t="shared" si="4"/>
        <v>0</v>
      </c>
    </row>
    <row r="188" spans="2:9">
      <c r="B188" s="65"/>
      <c r="C188" s="77" t="s">
        <v>275</v>
      </c>
      <c r="D188" s="67"/>
      <c r="E188" s="68"/>
      <c r="F188" s="69"/>
      <c r="G188" s="60"/>
      <c r="H188" s="70"/>
      <c r="I188" s="61"/>
    </row>
    <row r="189" spans="2:9">
      <c r="B189" s="65"/>
      <c r="C189" s="73" t="s">
        <v>274</v>
      </c>
      <c r="D189" s="67"/>
      <c r="E189" s="68"/>
      <c r="F189" s="69"/>
      <c r="G189" s="60"/>
      <c r="H189" s="70"/>
      <c r="I189" s="61"/>
    </row>
    <row r="190" spans="2:9">
      <c r="B190" s="65"/>
      <c r="C190" s="66" t="s">
        <v>373</v>
      </c>
      <c r="D190" s="67"/>
      <c r="E190" s="68"/>
      <c r="F190" s="87"/>
      <c r="G190" s="60">
        <f>SUM(G177:G189)</f>
        <v>0</v>
      </c>
      <c r="H190" s="70"/>
      <c r="I190" s="61">
        <f>SUM(I177:I189)</f>
        <v>0</v>
      </c>
    </row>
    <row r="191" spans="2:9">
      <c r="B191" s="65" t="s">
        <v>69</v>
      </c>
      <c r="C191" s="88" t="s">
        <v>277</v>
      </c>
      <c r="D191" s="67"/>
      <c r="E191" s="68"/>
      <c r="F191" s="69"/>
      <c r="G191" s="60"/>
      <c r="H191" s="70"/>
      <c r="I191" s="61"/>
    </row>
    <row r="192" spans="2:9">
      <c r="B192" s="65"/>
      <c r="C192" s="88" t="s">
        <v>142</v>
      </c>
      <c r="D192" s="67"/>
      <c r="E192" s="68"/>
      <c r="F192" s="69"/>
      <c r="G192" s="60"/>
      <c r="H192" s="70"/>
      <c r="I192" s="61"/>
    </row>
    <row r="193" spans="2:9">
      <c r="B193" s="65" t="s">
        <v>70</v>
      </c>
      <c r="C193" s="89" t="s">
        <v>66</v>
      </c>
      <c r="D193" s="67" t="s">
        <v>11</v>
      </c>
      <c r="E193" s="80">
        <v>8</v>
      </c>
      <c r="F193" s="69">
        <v>5101</v>
      </c>
      <c r="G193" s="60">
        <f t="shared" si="5"/>
        <v>40808</v>
      </c>
      <c r="H193" s="70">
        <v>1250</v>
      </c>
      <c r="I193" s="61">
        <f t="shared" si="4"/>
        <v>10000</v>
      </c>
    </row>
    <row r="194" spans="2:9">
      <c r="B194" s="65" t="s">
        <v>71</v>
      </c>
      <c r="C194" s="89" t="s">
        <v>278</v>
      </c>
      <c r="D194" s="67" t="s">
        <v>11</v>
      </c>
      <c r="E194" s="80">
        <v>8</v>
      </c>
      <c r="F194" s="90">
        <v>61210</v>
      </c>
      <c r="G194" s="60">
        <f t="shared" si="5"/>
        <v>489680</v>
      </c>
      <c r="H194" s="70">
        <v>5140</v>
      </c>
      <c r="I194" s="61">
        <f t="shared" si="4"/>
        <v>41120</v>
      </c>
    </row>
    <row r="195" spans="2:9">
      <c r="B195" s="65" t="s">
        <v>72</v>
      </c>
      <c r="C195" s="89" t="s">
        <v>279</v>
      </c>
      <c r="D195" s="67" t="s">
        <v>11</v>
      </c>
      <c r="E195" s="80">
        <v>8</v>
      </c>
      <c r="F195" s="91">
        <v>19875</v>
      </c>
      <c r="G195" s="60">
        <f t="shared" si="5"/>
        <v>159000</v>
      </c>
      <c r="H195" s="70">
        <v>545</v>
      </c>
      <c r="I195" s="61">
        <f t="shared" si="4"/>
        <v>4360</v>
      </c>
    </row>
    <row r="196" spans="2:9">
      <c r="B196" s="65" t="s">
        <v>73</v>
      </c>
      <c r="C196" s="89" t="s">
        <v>280</v>
      </c>
      <c r="D196" s="67" t="s">
        <v>11</v>
      </c>
      <c r="E196" s="80">
        <v>2</v>
      </c>
      <c r="F196" s="69">
        <v>897</v>
      </c>
      <c r="G196" s="60">
        <f t="shared" si="5"/>
        <v>1794</v>
      </c>
      <c r="H196" s="70">
        <v>145</v>
      </c>
      <c r="I196" s="61">
        <f t="shared" si="4"/>
        <v>290</v>
      </c>
    </row>
    <row r="197" spans="2:9">
      <c r="B197" s="65" t="s">
        <v>82</v>
      </c>
      <c r="C197" s="89" t="s">
        <v>281</v>
      </c>
      <c r="D197" s="67" t="s">
        <v>80</v>
      </c>
      <c r="E197" s="80">
        <v>2</v>
      </c>
      <c r="F197" s="69">
        <v>3088</v>
      </c>
      <c r="G197" s="60">
        <f t="shared" si="5"/>
        <v>6176</v>
      </c>
      <c r="H197" s="70">
        <v>420</v>
      </c>
      <c r="I197" s="61">
        <f t="shared" si="4"/>
        <v>840</v>
      </c>
    </row>
    <row r="198" spans="2:9">
      <c r="B198" s="65" t="s">
        <v>83</v>
      </c>
      <c r="C198" s="89" t="s">
        <v>282</v>
      </c>
      <c r="D198" s="67" t="s">
        <v>80</v>
      </c>
      <c r="E198" s="80">
        <v>1</v>
      </c>
      <c r="F198" s="69">
        <v>5340</v>
      </c>
      <c r="G198" s="60">
        <f t="shared" si="5"/>
        <v>5340</v>
      </c>
      <c r="H198" s="70">
        <v>1250</v>
      </c>
      <c r="I198" s="61">
        <f t="shared" si="4"/>
        <v>1250</v>
      </c>
    </row>
    <row r="199" spans="2:9">
      <c r="B199" s="65" t="s">
        <v>84</v>
      </c>
      <c r="C199" s="89" t="s">
        <v>283</v>
      </c>
      <c r="D199" s="67" t="s">
        <v>81</v>
      </c>
      <c r="E199" s="80">
        <v>2</v>
      </c>
      <c r="F199" s="90">
        <v>560000</v>
      </c>
      <c r="G199" s="60">
        <f t="shared" si="5"/>
        <v>1120000</v>
      </c>
      <c r="H199" s="70">
        <v>38450</v>
      </c>
      <c r="I199" s="61">
        <f t="shared" si="4"/>
        <v>76900</v>
      </c>
    </row>
    <row r="200" spans="2:9">
      <c r="B200" s="92"/>
      <c r="C200" s="93" t="s">
        <v>284</v>
      </c>
      <c r="D200" s="93"/>
      <c r="E200" s="93"/>
      <c r="F200" s="94"/>
      <c r="G200" s="60">
        <f>SUM(G193:G199)</f>
        <v>1822798</v>
      </c>
      <c r="H200" s="95"/>
      <c r="I200" s="61">
        <f>SUM(I193:I199)</f>
        <v>134760</v>
      </c>
    </row>
    <row r="201" spans="2:9">
      <c r="B201" s="65" t="s">
        <v>89</v>
      </c>
      <c r="C201" s="66" t="s">
        <v>285</v>
      </c>
      <c r="D201" s="67"/>
      <c r="E201" s="68"/>
      <c r="F201" s="69"/>
      <c r="G201" s="60"/>
      <c r="H201" s="70"/>
      <c r="I201" s="61"/>
    </row>
    <row r="202" spans="2:9">
      <c r="B202" s="65" t="s">
        <v>85</v>
      </c>
      <c r="C202" s="73" t="s">
        <v>286</v>
      </c>
      <c r="D202" s="67" t="s">
        <v>81</v>
      </c>
      <c r="E202" s="68">
        <v>50</v>
      </c>
      <c r="F202" s="96">
        <v>41200</v>
      </c>
      <c r="G202" s="60">
        <f t="shared" si="5"/>
        <v>2060000</v>
      </c>
      <c r="H202" s="97">
        <v>3000</v>
      </c>
      <c r="I202" s="61">
        <f t="shared" si="4"/>
        <v>150000</v>
      </c>
    </row>
    <row r="203" spans="2:9">
      <c r="B203" s="65"/>
      <c r="C203" s="73" t="s">
        <v>287</v>
      </c>
      <c r="D203" s="67"/>
      <c r="E203" s="68"/>
      <c r="F203" s="82"/>
      <c r="G203" s="60"/>
      <c r="H203" s="97"/>
      <c r="I203" s="61"/>
    </row>
    <row r="204" spans="2:9">
      <c r="B204" s="65"/>
      <c r="C204" s="73" t="s">
        <v>288</v>
      </c>
      <c r="D204" s="67"/>
      <c r="E204" s="68"/>
      <c r="F204" s="82"/>
      <c r="G204" s="60"/>
      <c r="H204" s="97"/>
      <c r="I204" s="61"/>
    </row>
    <row r="205" spans="2:9">
      <c r="B205" s="65"/>
      <c r="C205" s="73" t="s">
        <v>106</v>
      </c>
      <c r="D205" s="67"/>
      <c r="E205" s="68"/>
      <c r="F205" s="96"/>
      <c r="G205" s="60"/>
      <c r="H205" s="97"/>
      <c r="I205" s="61"/>
    </row>
    <row r="206" spans="2:9">
      <c r="B206" s="65"/>
      <c r="C206" s="73"/>
      <c r="D206" s="67"/>
      <c r="E206" s="68"/>
      <c r="F206" s="82"/>
      <c r="G206" s="60"/>
      <c r="H206" s="97"/>
      <c r="I206" s="61"/>
    </row>
    <row r="207" spans="2:9">
      <c r="B207" s="65" t="s">
        <v>86</v>
      </c>
      <c r="C207" s="73" t="s">
        <v>290</v>
      </c>
      <c r="D207" s="67" t="s">
        <v>81</v>
      </c>
      <c r="E207" s="68">
        <v>40</v>
      </c>
      <c r="F207" s="96">
        <v>50300</v>
      </c>
      <c r="G207" s="60">
        <f t="shared" ref="G207:G218" si="6">F207*E207</f>
        <v>2012000</v>
      </c>
      <c r="H207" s="97">
        <v>3500</v>
      </c>
      <c r="I207" s="61">
        <f t="shared" ref="I207:I218" si="7">H207*E207</f>
        <v>140000</v>
      </c>
    </row>
    <row r="208" spans="2:9">
      <c r="B208" s="98"/>
      <c r="C208" s="73" t="s">
        <v>287</v>
      </c>
      <c r="D208" s="73"/>
      <c r="E208" s="66"/>
      <c r="F208" s="79"/>
      <c r="G208" s="60"/>
      <c r="H208" s="97"/>
      <c r="I208" s="61"/>
    </row>
    <row r="209" spans="2:9">
      <c r="B209" s="98"/>
      <c r="C209" s="73" t="s">
        <v>288</v>
      </c>
      <c r="D209" s="73"/>
      <c r="E209" s="66"/>
      <c r="F209" s="86"/>
      <c r="G209" s="60"/>
      <c r="H209" s="97"/>
      <c r="I209" s="61"/>
    </row>
    <row r="210" spans="2:9">
      <c r="B210" s="65"/>
      <c r="C210" s="73" t="s">
        <v>292</v>
      </c>
      <c r="D210" s="67"/>
      <c r="E210" s="68"/>
      <c r="F210" s="86"/>
      <c r="G210" s="60"/>
      <c r="H210" s="97"/>
      <c r="I210" s="61"/>
    </row>
    <row r="211" spans="2:9">
      <c r="B211" s="65"/>
      <c r="C211" s="73"/>
      <c r="D211" s="67"/>
      <c r="E211" s="68"/>
      <c r="F211" s="77"/>
      <c r="G211" s="60"/>
      <c r="H211" s="97"/>
      <c r="I211" s="61"/>
    </row>
    <row r="212" spans="2:9">
      <c r="B212" s="65" t="s">
        <v>87</v>
      </c>
      <c r="C212" s="73" t="s">
        <v>293</v>
      </c>
      <c r="D212" s="67" t="s">
        <v>81</v>
      </c>
      <c r="E212" s="68">
        <v>7</v>
      </c>
      <c r="F212" s="99">
        <v>100500</v>
      </c>
      <c r="G212" s="60">
        <f t="shared" si="6"/>
        <v>703500</v>
      </c>
      <c r="H212" s="97">
        <v>4000</v>
      </c>
      <c r="I212" s="61">
        <f t="shared" si="7"/>
        <v>28000</v>
      </c>
    </row>
    <row r="213" spans="2:9">
      <c r="B213" s="65" t="s">
        <v>1</v>
      </c>
      <c r="C213" s="73" t="s">
        <v>380</v>
      </c>
      <c r="D213" s="67"/>
      <c r="E213" s="68"/>
      <c r="F213" s="69"/>
      <c r="G213" s="60"/>
      <c r="H213" s="70"/>
      <c r="I213" s="61"/>
    </row>
    <row r="214" spans="2:9">
      <c r="B214" s="65"/>
      <c r="C214" s="73" t="s">
        <v>295</v>
      </c>
      <c r="D214" s="67"/>
      <c r="E214" s="68"/>
      <c r="F214" s="69"/>
      <c r="G214" s="60"/>
      <c r="H214" s="70"/>
      <c r="I214" s="61"/>
    </row>
    <row r="215" spans="2:9">
      <c r="B215" s="65"/>
      <c r="C215" s="73" t="s">
        <v>296</v>
      </c>
      <c r="D215" s="67"/>
      <c r="E215" s="68"/>
      <c r="F215" s="69"/>
      <c r="G215" s="60"/>
      <c r="H215" s="70"/>
      <c r="I215" s="61"/>
    </row>
    <row r="216" spans="2:9">
      <c r="B216" s="100"/>
      <c r="C216" s="93" t="s">
        <v>297</v>
      </c>
      <c r="D216" s="101"/>
      <c r="E216" s="101"/>
      <c r="F216" s="102"/>
      <c r="G216" s="60">
        <f>SUM(G193:G215)</f>
        <v>8421096</v>
      </c>
      <c r="H216" s="103"/>
      <c r="I216" s="61">
        <f>SUM(I193:I215)</f>
        <v>587520</v>
      </c>
    </row>
    <row r="217" spans="2:9">
      <c r="B217" s="65"/>
      <c r="C217" s="104"/>
      <c r="D217" s="67"/>
      <c r="E217" s="68"/>
      <c r="F217" s="69"/>
      <c r="G217" s="60"/>
      <c r="H217" s="70"/>
      <c r="I217" s="61"/>
    </row>
    <row r="218" spans="2:9">
      <c r="B218" s="65" t="s">
        <v>90</v>
      </c>
      <c r="C218" s="66" t="s">
        <v>298</v>
      </c>
      <c r="D218" s="67" t="s">
        <v>107</v>
      </c>
      <c r="E218" s="68">
        <v>1</v>
      </c>
      <c r="F218" s="69">
        <v>3000000</v>
      </c>
      <c r="G218" s="60">
        <f t="shared" si="6"/>
        <v>3000000</v>
      </c>
      <c r="H218" s="70">
        <v>500000</v>
      </c>
      <c r="I218" s="61">
        <f t="shared" si="7"/>
        <v>500000</v>
      </c>
    </row>
    <row r="219" spans="2:9">
      <c r="B219" s="65"/>
      <c r="C219" s="73"/>
      <c r="D219" s="67"/>
      <c r="E219" s="68"/>
      <c r="F219" s="105"/>
      <c r="G219" s="70"/>
      <c r="H219" s="70"/>
      <c r="I219" s="106"/>
    </row>
    <row r="220" spans="2:9">
      <c r="B220" s="100"/>
      <c r="C220" s="93" t="s">
        <v>284</v>
      </c>
      <c r="D220" s="101"/>
      <c r="E220" s="101"/>
      <c r="F220" s="102"/>
      <c r="G220" s="103">
        <f>SUM(G218:G219)</f>
        <v>3000000</v>
      </c>
      <c r="H220" s="103"/>
      <c r="I220" s="107">
        <f>SUM(I218:I219)</f>
        <v>500000</v>
      </c>
    </row>
    <row r="221" spans="2:9">
      <c r="B221" s="65"/>
      <c r="C221" s="73"/>
      <c r="D221" s="67"/>
      <c r="E221" s="68"/>
      <c r="F221" s="105"/>
      <c r="G221" s="70"/>
      <c r="H221" s="70"/>
      <c r="I221" s="106"/>
    </row>
    <row r="222" spans="2:9">
      <c r="B222" s="65"/>
      <c r="C222" s="108" t="s">
        <v>299</v>
      </c>
      <c r="D222" s="67"/>
      <c r="E222" s="68"/>
      <c r="F222" s="105"/>
      <c r="G222" s="70"/>
      <c r="H222" s="70"/>
      <c r="I222" s="106"/>
    </row>
    <row r="223" spans="2:9">
      <c r="B223" s="65"/>
      <c r="C223" s="66"/>
      <c r="D223" s="67"/>
      <c r="E223" s="68"/>
      <c r="F223" s="105"/>
      <c r="G223" s="70"/>
      <c r="H223" s="70"/>
      <c r="I223" s="106"/>
    </row>
    <row r="224" spans="2:9">
      <c r="B224" s="65" t="s">
        <v>33</v>
      </c>
      <c r="C224" s="73" t="s">
        <v>300</v>
      </c>
      <c r="D224" s="67"/>
      <c r="E224" s="68"/>
      <c r="F224" s="105"/>
      <c r="G224" s="70">
        <f>G117</f>
        <v>10627541</v>
      </c>
      <c r="H224" s="70"/>
      <c r="I224" s="106">
        <f>I117</f>
        <v>1016916</v>
      </c>
    </row>
    <row r="225" spans="2:9">
      <c r="B225" s="65" t="s">
        <v>46</v>
      </c>
      <c r="C225" s="73" t="s">
        <v>240</v>
      </c>
      <c r="D225" s="67"/>
      <c r="E225" s="68"/>
      <c r="F225" s="105"/>
      <c r="G225" s="103">
        <f>G148</f>
        <v>7894184</v>
      </c>
      <c r="H225" s="70"/>
      <c r="I225" s="106">
        <f>I148</f>
        <v>754870</v>
      </c>
    </row>
    <row r="226" spans="2:9">
      <c r="B226" s="65" t="s">
        <v>54</v>
      </c>
      <c r="C226" s="73" t="s">
        <v>301</v>
      </c>
      <c r="D226" s="67"/>
      <c r="E226" s="68"/>
      <c r="F226" s="105"/>
      <c r="G226" s="70">
        <f>G170</f>
        <v>37934619</v>
      </c>
      <c r="H226" s="70"/>
      <c r="I226" s="106">
        <f>I170</f>
        <v>6310810</v>
      </c>
    </row>
    <row r="227" spans="2:9">
      <c r="B227" s="65" t="s">
        <v>64</v>
      </c>
      <c r="C227" s="109" t="s">
        <v>264</v>
      </c>
      <c r="D227" s="67"/>
      <c r="E227" s="68"/>
      <c r="F227" s="105"/>
      <c r="G227" s="70">
        <f>G190</f>
        <v>0</v>
      </c>
      <c r="H227" s="70"/>
      <c r="I227" s="106">
        <f>I190</f>
        <v>0</v>
      </c>
    </row>
    <row r="228" spans="2:9">
      <c r="B228" s="65" t="s">
        <v>69</v>
      </c>
      <c r="C228" s="89" t="s">
        <v>277</v>
      </c>
      <c r="D228" s="67"/>
      <c r="E228" s="68"/>
      <c r="F228" s="105"/>
      <c r="G228" s="70">
        <f>G200</f>
        <v>1822798</v>
      </c>
      <c r="H228" s="70"/>
      <c r="I228" s="106">
        <f>I200</f>
        <v>134760</v>
      </c>
    </row>
    <row r="229" spans="2:9">
      <c r="B229" s="65" t="s">
        <v>89</v>
      </c>
      <c r="C229" s="73" t="s">
        <v>304</v>
      </c>
      <c r="D229" s="67"/>
      <c r="E229" s="68"/>
      <c r="F229" s="105"/>
      <c r="G229" s="70">
        <f>G216</f>
        <v>8421096</v>
      </c>
      <c r="H229" s="70"/>
      <c r="I229" s="106">
        <f>I216</f>
        <v>587520</v>
      </c>
    </row>
    <row r="230" spans="2:9">
      <c r="B230" s="65" t="s">
        <v>90</v>
      </c>
      <c r="C230" s="73" t="s">
        <v>298</v>
      </c>
      <c r="D230" s="67"/>
      <c r="E230" s="68"/>
      <c r="F230" s="110"/>
      <c r="G230" s="70">
        <f>G218</f>
        <v>3000000</v>
      </c>
      <c r="H230" s="70"/>
      <c r="I230" s="106">
        <f>I218</f>
        <v>500000</v>
      </c>
    </row>
    <row r="231" spans="2:9">
      <c r="B231" s="65"/>
      <c r="C231" s="66" t="s">
        <v>305</v>
      </c>
      <c r="D231" s="68"/>
      <c r="E231" s="68"/>
      <c r="F231" s="110"/>
      <c r="G231" s="111">
        <f>G230+G229+G228+G227+G226+G225+G224</f>
        <v>69700238</v>
      </c>
      <c r="H231" s="111"/>
      <c r="I231" s="112">
        <f>I230+I229+I228+I227+I226+I225+I224</f>
        <v>9304876</v>
      </c>
    </row>
    <row r="232" spans="2:9">
      <c r="B232" s="113"/>
      <c r="C232" s="114"/>
      <c r="D232" s="223" t="s">
        <v>306</v>
      </c>
      <c r="E232" s="223"/>
      <c r="F232" s="223"/>
      <c r="G232" s="115"/>
      <c r="H232" s="236"/>
      <c r="I232" s="116"/>
    </row>
    <row r="233" spans="2:9">
      <c r="B233" s="113"/>
      <c r="C233" s="114"/>
      <c r="D233" s="223" t="s">
        <v>307</v>
      </c>
      <c r="E233" s="223"/>
      <c r="F233" s="223"/>
      <c r="G233" s="117"/>
      <c r="H233" s="236"/>
      <c r="I233" s="118"/>
    </row>
    <row r="234" spans="2:9">
      <c r="B234" s="113"/>
      <c r="C234" s="114"/>
      <c r="D234" s="223" t="s">
        <v>308</v>
      </c>
      <c r="E234" s="223"/>
      <c r="F234" s="223"/>
      <c r="G234" s="115"/>
      <c r="H234" s="236"/>
      <c r="I234" s="116"/>
    </row>
    <row r="235" spans="2:9">
      <c r="B235" s="119"/>
      <c r="C235" s="120"/>
      <c r="D235" s="120"/>
      <c r="E235" s="121"/>
      <c r="F235" s="69"/>
      <c r="G235" s="69"/>
      <c r="H235" s="69"/>
      <c r="I235" s="122"/>
    </row>
    <row r="236" spans="2:9">
      <c r="B236" s="113"/>
      <c r="C236" s="114"/>
      <c r="D236" s="223" t="s">
        <v>309</v>
      </c>
      <c r="E236" s="223"/>
      <c r="F236" s="223"/>
      <c r="G236" s="69">
        <f>G231+I231</f>
        <v>79005114</v>
      </c>
      <c r="H236" s="123"/>
      <c r="I236" s="116">
        <f>I231</f>
        <v>9304876</v>
      </c>
    </row>
    <row r="237" spans="2:9">
      <c r="B237" s="113"/>
      <c r="C237" s="114"/>
      <c r="D237" s="223" t="s">
        <v>307</v>
      </c>
      <c r="E237" s="223"/>
      <c r="F237" s="223"/>
      <c r="G237" s="69">
        <f>G236*18/100</f>
        <v>14220920.52</v>
      </c>
      <c r="H237" s="117"/>
      <c r="I237" s="118"/>
    </row>
    <row r="238" spans="2:9" ht="15.75" thickBot="1">
      <c r="B238" s="124"/>
      <c r="C238" s="125"/>
      <c r="D238" s="231" t="s">
        <v>310</v>
      </c>
      <c r="E238" s="231"/>
      <c r="F238" s="231"/>
      <c r="G238" s="126">
        <f>G237+G236</f>
        <v>93226034.519999996</v>
      </c>
      <c r="H238" s="127"/>
      <c r="I238" s="128"/>
    </row>
    <row r="239" spans="2:9" ht="15.75" thickTop="1"/>
    <row r="245" spans="3:4">
      <c r="C245" s="50"/>
    </row>
    <row r="251" spans="3:4">
      <c r="D251" s="51"/>
    </row>
  </sheetData>
  <mergeCells count="9">
    <mergeCell ref="D236:F236"/>
    <mergeCell ref="D237:F237"/>
    <mergeCell ref="D238:F238"/>
    <mergeCell ref="E4:G4"/>
    <mergeCell ref="H4:I4"/>
    <mergeCell ref="D232:F232"/>
    <mergeCell ref="H232:H234"/>
    <mergeCell ref="D233:F233"/>
    <mergeCell ref="D234:F23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18"/>
  <sheetViews>
    <sheetView workbookViewId="0">
      <selection activeCell="E10" sqref="E10"/>
    </sheetView>
  </sheetViews>
  <sheetFormatPr defaultColWidth="11.42578125" defaultRowHeight="15"/>
  <cols>
    <col min="1" max="16384" width="11.42578125" style="1"/>
  </cols>
  <sheetData>
    <row r="8" spans="3:9" ht="18.75">
      <c r="D8" s="129"/>
    </row>
    <row r="10" spans="3:9">
      <c r="E10" s="50" t="s">
        <v>343</v>
      </c>
      <c r="F10" s="50"/>
    </row>
    <row r="12" spans="3:9">
      <c r="C12" s="20"/>
      <c r="D12" s="20"/>
      <c r="E12" s="20"/>
      <c r="F12" s="20"/>
      <c r="G12" s="20"/>
      <c r="H12" s="20"/>
      <c r="I12" s="20"/>
    </row>
    <row r="13" spans="3:9">
      <c r="C13" s="20"/>
      <c r="D13" s="21" t="s">
        <v>195</v>
      </c>
      <c r="E13" s="21"/>
      <c r="F13" s="21"/>
      <c r="G13" s="20"/>
      <c r="H13" s="20">
        <f>'SARIA INTERCONNEXIONN (2)'!H127</f>
        <v>96353652.840000004</v>
      </c>
      <c r="I13" s="20"/>
    </row>
    <row r="14" spans="3:9">
      <c r="C14" s="20"/>
      <c r="D14" s="21"/>
      <c r="E14" s="21"/>
      <c r="F14" s="21"/>
      <c r="G14" s="20"/>
      <c r="H14" s="20"/>
      <c r="I14" s="20"/>
    </row>
    <row r="15" spans="3:9">
      <c r="C15" s="20"/>
      <c r="D15" s="21"/>
      <c r="E15" s="21"/>
      <c r="F15" s="21"/>
      <c r="G15" s="20"/>
      <c r="H15" s="20"/>
      <c r="I15" s="20"/>
    </row>
    <row r="16" spans="3:9">
      <c r="C16" s="20"/>
      <c r="D16" s="21" t="s">
        <v>313</v>
      </c>
      <c r="E16" s="21"/>
      <c r="F16" s="21"/>
      <c r="G16" s="20"/>
      <c r="H16" s="20">
        <f>'SARIA  DISTRIBUTION(4)'!G238</f>
        <v>93226034.519999996</v>
      </c>
      <c r="I16" s="20"/>
    </row>
    <row r="17" spans="3:9">
      <c r="C17" s="20"/>
      <c r="D17" s="20"/>
      <c r="E17" s="20"/>
      <c r="F17" s="20"/>
      <c r="G17" s="20"/>
      <c r="H17" s="20"/>
      <c r="I17" s="20"/>
    </row>
    <row r="18" spans="3:9">
      <c r="C18" s="20"/>
      <c r="D18" s="20"/>
      <c r="E18" s="20"/>
      <c r="F18" s="20"/>
      <c r="G18" s="20"/>
      <c r="H18" s="20">
        <f>H16+H13</f>
        <v>189579687.36000001</v>
      </c>
      <c r="I18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8"/>
  <sheetViews>
    <sheetView topLeftCell="A83" workbookViewId="0">
      <selection activeCell="C91" sqref="C91"/>
    </sheetView>
  </sheetViews>
  <sheetFormatPr defaultColWidth="11.42578125" defaultRowHeight="15"/>
  <cols>
    <col min="1" max="2" width="11.42578125" style="1"/>
    <col min="3" max="3" width="77" style="1" customWidth="1"/>
    <col min="4" max="4" width="20.28515625" style="1" customWidth="1"/>
    <col min="5" max="5" width="12.85546875" style="1" customWidth="1"/>
    <col min="6" max="6" width="11.42578125" style="1"/>
    <col min="7" max="7" width="14.85546875" style="1" customWidth="1"/>
    <col min="8" max="8" width="12.7109375" style="1" bestFit="1" customWidth="1"/>
    <col min="9" max="9" width="13" style="1" customWidth="1"/>
    <col min="10" max="16384" width="11.42578125" style="1"/>
  </cols>
  <sheetData>
    <row r="2" spans="2:9">
      <c r="C2" s="136" t="s">
        <v>124</v>
      </c>
    </row>
    <row r="3" spans="2:9">
      <c r="C3" s="136" t="s">
        <v>392</v>
      </c>
    </row>
    <row r="4" spans="2:9" ht="15.75" thickBot="1"/>
    <row r="5" spans="2:9" ht="15.75" thickTop="1">
      <c r="B5" s="220" t="s">
        <v>349</v>
      </c>
      <c r="C5" s="222" t="s">
        <v>351</v>
      </c>
      <c r="D5" s="222" t="s">
        <v>128</v>
      </c>
      <c r="E5" s="224" t="s">
        <v>353</v>
      </c>
      <c r="F5" s="226" t="s">
        <v>131</v>
      </c>
      <c r="G5" s="226"/>
      <c r="H5" s="227" t="s">
        <v>203</v>
      </c>
      <c r="I5" s="228"/>
    </row>
    <row r="6" spans="2:9">
      <c r="B6" s="221"/>
      <c r="C6" s="223"/>
      <c r="D6" s="223"/>
      <c r="E6" s="225"/>
      <c r="F6" s="229" t="s">
        <v>130</v>
      </c>
      <c r="G6" s="229" t="s">
        <v>133</v>
      </c>
      <c r="H6" s="229" t="s">
        <v>130</v>
      </c>
      <c r="I6" s="230" t="s">
        <v>133</v>
      </c>
    </row>
    <row r="7" spans="2:9" ht="50.25" customHeight="1">
      <c r="B7" s="221"/>
      <c r="C7" s="223"/>
      <c r="D7" s="223"/>
      <c r="E7" s="225"/>
      <c r="F7" s="229"/>
      <c r="G7" s="229"/>
      <c r="H7" s="229"/>
      <c r="I7" s="230"/>
    </row>
    <row r="8" spans="2:9">
      <c r="B8" s="15" t="s">
        <v>2</v>
      </c>
      <c r="C8" s="16" t="s">
        <v>134</v>
      </c>
      <c r="D8" s="17" t="s">
        <v>0</v>
      </c>
      <c r="E8" s="16">
        <v>2</v>
      </c>
      <c r="F8" s="16"/>
      <c r="G8" s="16"/>
      <c r="H8" s="16">
        <v>80000</v>
      </c>
      <c r="I8" s="18">
        <f>H8*E8</f>
        <v>160000</v>
      </c>
    </row>
    <row r="9" spans="2:9">
      <c r="B9" s="15" t="s">
        <v>1</v>
      </c>
      <c r="C9" s="16" t="s">
        <v>1</v>
      </c>
      <c r="D9" s="16" t="s">
        <v>1</v>
      </c>
      <c r="E9" s="16" t="s">
        <v>1</v>
      </c>
      <c r="F9" s="16"/>
      <c r="G9" s="16"/>
      <c r="H9" s="16"/>
      <c r="I9" s="18"/>
    </row>
    <row r="10" spans="2:9">
      <c r="B10" s="15" t="s">
        <v>3</v>
      </c>
      <c r="C10" s="16" t="s">
        <v>135</v>
      </c>
      <c r="D10" s="19" t="s">
        <v>4</v>
      </c>
      <c r="E10" s="20" t="s">
        <v>109</v>
      </c>
      <c r="F10" s="16"/>
      <c r="G10" s="16"/>
      <c r="H10" s="16"/>
      <c r="I10" s="18"/>
    </row>
    <row r="11" spans="2:9">
      <c r="B11" s="15" t="s">
        <v>1</v>
      </c>
      <c r="C11" s="16"/>
      <c r="D11" s="19" t="s">
        <v>1</v>
      </c>
      <c r="E11" s="16" t="s">
        <v>1</v>
      </c>
      <c r="F11" s="16"/>
      <c r="G11" s="16"/>
      <c r="H11" s="16"/>
      <c r="I11" s="18"/>
    </row>
    <row r="12" spans="2:9">
      <c r="B12" s="15" t="s">
        <v>5</v>
      </c>
      <c r="C12" s="16" t="s">
        <v>136</v>
      </c>
      <c r="D12" s="19" t="s">
        <v>0</v>
      </c>
      <c r="E12" s="16">
        <v>2</v>
      </c>
      <c r="F12" s="16"/>
      <c r="G12" s="16"/>
      <c r="H12" s="16">
        <v>50000</v>
      </c>
      <c r="I12" s="18">
        <f>H12*E12</f>
        <v>100000</v>
      </c>
    </row>
    <row r="13" spans="2:9">
      <c r="B13" s="15" t="s">
        <v>1</v>
      </c>
      <c r="C13" s="16" t="s">
        <v>1</v>
      </c>
      <c r="D13" s="19" t="s">
        <v>1</v>
      </c>
      <c r="E13" s="16" t="s">
        <v>1</v>
      </c>
      <c r="F13" s="16"/>
      <c r="G13" s="16"/>
      <c r="H13" s="16"/>
      <c r="I13" s="18"/>
    </row>
    <row r="14" spans="2:9">
      <c r="B14" s="15" t="s">
        <v>6</v>
      </c>
      <c r="C14" s="21" t="s">
        <v>381</v>
      </c>
      <c r="D14" s="19" t="s">
        <v>1</v>
      </c>
      <c r="E14" s="16" t="s">
        <v>1</v>
      </c>
      <c r="F14" s="16"/>
      <c r="G14" s="16"/>
      <c r="H14" s="16"/>
      <c r="I14" s="18"/>
    </row>
    <row r="15" spans="2:9">
      <c r="B15" s="15" t="s">
        <v>1</v>
      </c>
      <c r="C15" s="16" t="s">
        <v>1</v>
      </c>
      <c r="D15" s="19" t="s">
        <v>1</v>
      </c>
      <c r="E15" s="16" t="s">
        <v>1</v>
      </c>
      <c r="F15" s="16"/>
      <c r="G15" s="16"/>
      <c r="H15" s="16"/>
      <c r="I15" s="18"/>
    </row>
    <row r="16" spans="2:9">
      <c r="B16" s="15" t="s">
        <v>14</v>
      </c>
      <c r="C16" s="21" t="s">
        <v>138</v>
      </c>
      <c r="D16" s="19" t="s">
        <v>4</v>
      </c>
      <c r="E16" s="16"/>
      <c r="F16" s="16"/>
      <c r="G16" s="16"/>
      <c r="H16" s="16">
        <v>17175</v>
      </c>
      <c r="I16" s="18">
        <f>H16*E16</f>
        <v>0</v>
      </c>
    </row>
    <row r="17" spans="2:9">
      <c r="B17" s="15"/>
      <c r="C17" s="16" t="s">
        <v>139</v>
      </c>
      <c r="D17" s="19"/>
      <c r="E17" s="16"/>
      <c r="F17" s="16"/>
      <c r="G17" s="16"/>
      <c r="H17" s="16"/>
      <c r="I17" s="18"/>
    </row>
    <row r="18" spans="2:9">
      <c r="B18" s="15"/>
      <c r="C18" s="20" t="s">
        <v>140</v>
      </c>
      <c r="D18" s="19"/>
      <c r="E18" s="16"/>
      <c r="F18" s="16"/>
      <c r="G18" s="16"/>
      <c r="H18" s="16"/>
      <c r="I18" s="18"/>
    </row>
    <row r="19" spans="2:9">
      <c r="B19" s="15" t="s">
        <v>26</v>
      </c>
      <c r="C19" s="21" t="s">
        <v>141</v>
      </c>
      <c r="D19" s="19" t="s">
        <v>4</v>
      </c>
      <c r="E19" s="22">
        <v>2</v>
      </c>
      <c r="F19" s="16">
        <v>225800</v>
      </c>
      <c r="G19" s="23">
        <f>F19*E19</f>
        <v>451600</v>
      </c>
      <c r="H19" s="16">
        <v>22580</v>
      </c>
      <c r="I19" s="24">
        <f>H19*E19</f>
        <v>45160</v>
      </c>
    </row>
    <row r="20" spans="2:9">
      <c r="B20" s="15"/>
      <c r="C20" s="21" t="s">
        <v>142</v>
      </c>
      <c r="D20" s="16"/>
      <c r="E20" s="8"/>
      <c r="F20" s="16"/>
      <c r="G20" s="23"/>
      <c r="H20" s="16"/>
      <c r="I20" s="24"/>
    </row>
    <row r="21" spans="2:9">
      <c r="B21" s="15"/>
      <c r="C21" s="25" t="s">
        <v>143</v>
      </c>
      <c r="D21" s="16"/>
      <c r="E21" s="8"/>
      <c r="F21" s="16"/>
      <c r="G21" s="23"/>
      <c r="H21" s="16"/>
      <c r="I21" s="24"/>
    </row>
    <row r="22" spans="2:9">
      <c r="B22" s="15"/>
      <c r="C22" s="20" t="s">
        <v>230</v>
      </c>
      <c r="D22" s="16"/>
      <c r="E22" s="16"/>
      <c r="F22" s="16"/>
      <c r="G22" s="23"/>
      <c r="H22" s="16"/>
      <c r="I22" s="24"/>
    </row>
    <row r="23" spans="2:9">
      <c r="B23" s="15"/>
      <c r="C23" s="16" t="s">
        <v>329</v>
      </c>
      <c r="D23" s="16"/>
      <c r="E23" s="16"/>
      <c r="F23" s="16"/>
      <c r="G23" s="23"/>
      <c r="H23" s="16"/>
      <c r="I23" s="24"/>
    </row>
    <row r="24" spans="2:9">
      <c r="B24" s="15"/>
      <c r="C24" s="16" t="s">
        <v>335</v>
      </c>
      <c r="D24" s="16"/>
      <c r="E24" s="16"/>
      <c r="F24" s="16"/>
      <c r="G24" s="23"/>
      <c r="H24" s="16"/>
      <c r="I24" s="24"/>
    </row>
    <row r="25" spans="2:9">
      <c r="B25" s="15"/>
      <c r="C25" s="16" t="s">
        <v>361</v>
      </c>
      <c r="D25" s="16"/>
      <c r="E25" s="16"/>
      <c r="F25" s="16"/>
      <c r="G25" s="23"/>
      <c r="H25" s="16"/>
      <c r="I25" s="24"/>
    </row>
    <row r="26" spans="2:9">
      <c r="B26" s="15"/>
      <c r="C26" s="16" t="s">
        <v>148</v>
      </c>
      <c r="D26" s="16"/>
      <c r="E26" s="16"/>
      <c r="F26" s="16"/>
      <c r="G26" s="23"/>
      <c r="H26" s="16"/>
      <c r="I26" s="24"/>
    </row>
    <row r="27" spans="2:9">
      <c r="B27" s="15"/>
      <c r="C27" s="25" t="s">
        <v>149</v>
      </c>
      <c r="D27" s="16"/>
      <c r="E27" s="16"/>
      <c r="F27" s="16"/>
      <c r="G27" s="23"/>
      <c r="H27" s="16"/>
      <c r="I27" s="24"/>
    </row>
    <row r="28" spans="2:9">
      <c r="B28" s="15"/>
      <c r="C28" s="26" t="s">
        <v>334</v>
      </c>
      <c r="D28" s="16"/>
      <c r="E28" s="16"/>
      <c r="F28" s="16"/>
      <c r="G28" s="23"/>
      <c r="H28" s="16"/>
      <c r="I28" s="24"/>
    </row>
    <row r="29" spans="2:9">
      <c r="B29" s="15"/>
      <c r="C29" s="26" t="s">
        <v>335</v>
      </c>
      <c r="D29" s="16"/>
      <c r="E29" s="16"/>
      <c r="F29" s="16"/>
      <c r="G29" s="23"/>
      <c r="H29" s="16"/>
      <c r="I29" s="24"/>
    </row>
    <row r="30" spans="2:9">
      <c r="B30" s="15"/>
      <c r="C30" s="26" t="s">
        <v>147</v>
      </c>
      <c r="D30" s="16"/>
      <c r="E30" s="16"/>
      <c r="F30" s="16"/>
      <c r="G30" s="23"/>
      <c r="H30" s="16"/>
      <c r="I30" s="24"/>
    </row>
    <row r="31" spans="2:9">
      <c r="B31" s="15"/>
      <c r="C31" s="26" t="s">
        <v>151</v>
      </c>
      <c r="D31" s="16"/>
      <c r="E31" s="16"/>
      <c r="F31" s="16"/>
      <c r="G31" s="23"/>
      <c r="H31" s="16"/>
      <c r="I31" s="24"/>
    </row>
    <row r="32" spans="2:9">
      <c r="B32" s="15" t="s">
        <v>27</v>
      </c>
      <c r="C32" s="21" t="s">
        <v>152</v>
      </c>
      <c r="D32" s="27" t="s">
        <v>4</v>
      </c>
      <c r="E32" s="28"/>
      <c r="F32" s="16">
        <v>2077468</v>
      </c>
      <c r="G32" s="23">
        <f t="shared" ref="G32:G75" si="0">F32*E32</f>
        <v>0</v>
      </c>
      <c r="H32" s="16">
        <v>318000</v>
      </c>
      <c r="I32" s="24">
        <f t="shared" ref="I32:I75" si="1">H32*E32</f>
        <v>0</v>
      </c>
    </row>
    <row r="33" spans="2:9">
      <c r="B33" s="15"/>
      <c r="C33" s="21" t="s">
        <v>142</v>
      </c>
      <c r="D33" s="16"/>
      <c r="E33" s="16"/>
      <c r="F33" s="16"/>
      <c r="G33" s="23"/>
      <c r="H33" s="16"/>
      <c r="I33" s="24"/>
    </row>
    <row r="34" spans="2:9">
      <c r="B34" s="15" t="s">
        <v>1</v>
      </c>
      <c r="C34" s="20" t="s">
        <v>153</v>
      </c>
      <c r="D34" s="16" t="s">
        <v>1</v>
      </c>
      <c r="E34" s="16" t="s">
        <v>1</v>
      </c>
      <c r="F34" s="16"/>
      <c r="G34" s="23"/>
      <c r="H34" s="16"/>
      <c r="I34" s="24"/>
    </row>
    <row r="35" spans="2:9">
      <c r="B35" s="15"/>
      <c r="C35" s="16" t="s">
        <v>355</v>
      </c>
      <c r="D35" s="16"/>
      <c r="E35" s="16"/>
      <c r="F35" s="16"/>
      <c r="G35" s="23"/>
      <c r="H35" s="16"/>
      <c r="I35" s="24"/>
    </row>
    <row r="36" spans="2:9">
      <c r="B36" s="15"/>
      <c r="C36" s="20" t="s">
        <v>157</v>
      </c>
      <c r="D36" s="16"/>
      <c r="E36" s="16"/>
      <c r="F36" s="16"/>
      <c r="G36" s="23"/>
      <c r="H36" s="16"/>
      <c r="I36" s="24"/>
    </row>
    <row r="37" spans="2:9">
      <c r="B37" s="29"/>
      <c r="C37" s="16" t="s">
        <v>334</v>
      </c>
      <c r="D37" s="30"/>
      <c r="E37" s="31"/>
      <c r="F37" s="16"/>
      <c r="G37" s="23"/>
      <c r="H37" s="16"/>
      <c r="I37" s="24"/>
    </row>
    <row r="38" spans="2:9">
      <c r="B38" s="29"/>
      <c r="C38" s="16" t="s">
        <v>395</v>
      </c>
      <c r="D38" s="30"/>
      <c r="E38" s="31"/>
      <c r="F38" s="16"/>
      <c r="G38" s="23"/>
      <c r="H38" s="16"/>
      <c r="I38" s="24"/>
    </row>
    <row r="39" spans="2:9">
      <c r="B39" s="29"/>
      <c r="C39" s="16" t="s">
        <v>362</v>
      </c>
      <c r="D39" s="30"/>
      <c r="E39" s="31"/>
      <c r="F39" s="16"/>
      <c r="G39" s="23"/>
      <c r="H39" s="16"/>
      <c r="I39" s="24"/>
    </row>
    <row r="40" spans="2:9">
      <c r="B40" s="29"/>
      <c r="C40" s="16" t="s">
        <v>151</v>
      </c>
      <c r="D40" s="30"/>
      <c r="E40" s="31"/>
      <c r="F40" s="16"/>
      <c r="G40" s="23"/>
      <c r="H40" s="16"/>
      <c r="I40" s="24"/>
    </row>
    <row r="41" spans="2:9">
      <c r="B41" s="29"/>
      <c r="C41" s="20" t="s">
        <v>158</v>
      </c>
      <c r="D41" s="30"/>
      <c r="E41" s="31"/>
      <c r="F41" s="16"/>
      <c r="G41" s="23"/>
      <c r="H41" s="16"/>
      <c r="I41" s="24"/>
    </row>
    <row r="42" spans="2:9">
      <c r="B42" s="29"/>
      <c r="C42" s="16" t="s">
        <v>334</v>
      </c>
      <c r="D42" s="30"/>
      <c r="E42" s="31"/>
      <c r="F42" s="16"/>
      <c r="G42" s="23"/>
      <c r="H42" s="16"/>
      <c r="I42" s="24"/>
    </row>
    <row r="43" spans="2:9">
      <c r="B43" s="29"/>
      <c r="C43" s="16" t="s">
        <v>335</v>
      </c>
      <c r="D43" s="30"/>
      <c r="E43" s="31"/>
      <c r="F43" s="16"/>
      <c r="G43" s="23"/>
      <c r="H43" s="16"/>
      <c r="I43" s="24"/>
    </row>
    <row r="44" spans="2:9">
      <c r="B44" s="29"/>
      <c r="C44" s="16" t="s">
        <v>362</v>
      </c>
      <c r="D44" s="30"/>
      <c r="E44" s="31"/>
      <c r="F44" s="16"/>
      <c r="G44" s="23"/>
      <c r="H44" s="16"/>
      <c r="I44" s="24"/>
    </row>
    <row r="45" spans="2:9">
      <c r="B45" s="29"/>
      <c r="C45" s="16" t="s">
        <v>151</v>
      </c>
      <c r="D45" s="30"/>
      <c r="E45" s="31"/>
      <c r="F45" s="16"/>
      <c r="G45" s="23"/>
      <c r="H45" s="16"/>
      <c r="I45" s="24"/>
    </row>
    <row r="46" spans="2:9">
      <c r="B46" s="29"/>
      <c r="C46" s="16" t="s">
        <v>167</v>
      </c>
      <c r="D46" s="30"/>
      <c r="E46" s="31"/>
      <c r="F46" s="16"/>
      <c r="G46" s="23"/>
      <c r="H46" s="16"/>
      <c r="I46" s="24"/>
    </row>
    <row r="47" spans="2:9">
      <c r="B47" s="29"/>
      <c r="C47" s="25"/>
      <c r="D47" s="30"/>
      <c r="E47" s="31"/>
      <c r="F47" s="16"/>
      <c r="G47" s="23"/>
      <c r="H47" s="16"/>
      <c r="I47" s="24"/>
    </row>
    <row r="48" spans="2:9">
      <c r="B48" s="32" t="s">
        <v>28</v>
      </c>
      <c r="C48" s="33" t="s">
        <v>152</v>
      </c>
      <c r="D48" s="34" t="s">
        <v>4</v>
      </c>
      <c r="E48" s="35">
        <v>4</v>
      </c>
      <c r="F48" s="16">
        <v>910245</v>
      </c>
      <c r="G48" s="23">
        <f t="shared" si="0"/>
        <v>3640980</v>
      </c>
      <c r="H48" s="16">
        <v>133000</v>
      </c>
      <c r="I48" s="24">
        <f t="shared" si="1"/>
        <v>532000</v>
      </c>
    </row>
    <row r="49" spans="2:9">
      <c r="B49" s="32"/>
      <c r="C49" s="21" t="s">
        <v>142</v>
      </c>
      <c r="D49" s="34"/>
      <c r="E49" s="35"/>
      <c r="F49" s="16"/>
      <c r="G49" s="23"/>
      <c r="H49" s="16"/>
      <c r="I49" s="24"/>
    </row>
    <row r="50" spans="2:9">
      <c r="B50" s="29"/>
      <c r="C50" s="25" t="s">
        <v>161</v>
      </c>
      <c r="D50" s="30"/>
      <c r="E50" s="31"/>
      <c r="F50" s="16"/>
      <c r="G50" s="23"/>
      <c r="H50" s="16"/>
      <c r="I50" s="24"/>
    </row>
    <row r="51" spans="2:9">
      <c r="B51" s="29"/>
      <c r="C51" s="25" t="s">
        <v>143</v>
      </c>
      <c r="D51" s="30"/>
      <c r="E51" s="31"/>
      <c r="F51" s="16"/>
      <c r="G51" s="23"/>
      <c r="H51" s="16"/>
      <c r="I51" s="24"/>
    </row>
    <row r="52" spans="2:9">
      <c r="B52" s="29"/>
      <c r="C52" s="25" t="s">
        <v>162</v>
      </c>
      <c r="D52" s="30"/>
      <c r="E52" s="31"/>
      <c r="F52" s="16"/>
      <c r="G52" s="23"/>
      <c r="H52" s="16"/>
      <c r="I52" s="24"/>
    </row>
    <row r="53" spans="2:9">
      <c r="B53" s="29"/>
      <c r="C53" s="26" t="s">
        <v>145</v>
      </c>
      <c r="D53" s="30"/>
      <c r="E53" s="31"/>
      <c r="F53" s="16"/>
      <c r="G53" s="23"/>
      <c r="H53" s="16"/>
      <c r="I53" s="24"/>
    </row>
    <row r="54" spans="2:9">
      <c r="B54" s="29"/>
      <c r="C54" s="26" t="s">
        <v>335</v>
      </c>
      <c r="D54" s="30"/>
      <c r="E54" s="31"/>
      <c r="F54" s="16"/>
      <c r="G54" s="23"/>
      <c r="H54" s="16"/>
      <c r="I54" s="24"/>
    </row>
    <row r="55" spans="2:9">
      <c r="B55" s="29"/>
      <c r="C55" s="26" t="s">
        <v>147</v>
      </c>
      <c r="D55" s="30"/>
      <c r="E55" s="31"/>
      <c r="F55" s="16"/>
      <c r="G55" s="23"/>
      <c r="H55" s="16"/>
      <c r="I55" s="24"/>
    </row>
    <row r="56" spans="2:9">
      <c r="B56" s="29"/>
      <c r="C56" s="26" t="s">
        <v>151</v>
      </c>
      <c r="D56" s="30"/>
      <c r="E56" s="31"/>
      <c r="F56" s="16"/>
      <c r="G56" s="23"/>
      <c r="H56" s="16"/>
      <c r="I56" s="24"/>
    </row>
    <row r="57" spans="2:9">
      <c r="B57" s="29"/>
      <c r="C57" s="25" t="s">
        <v>164</v>
      </c>
      <c r="D57" s="30"/>
      <c r="E57" s="31"/>
      <c r="F57" s="16"/>
      <c r="G57" s="23"/>
      <c r="H57" s="16"/>
      <c r="I57" s="24"/>
    </row>
    <row r="58" spans="2:9">
      <c r="B58" s="29"/>
      <c r="C58" s="26" t="s">
        <v>334</v>
      </c>
      <c r="D58" s="30"/>
      <c r="E58" s="31"/>
      <c r="F58" s="16"/>
      <c r="G58" s="23"/>
      <c r="H58" s="16"/>
      <c r="I58" s="24"/>
    </row>
    <row r="59" spans="2:9">
      <c r="B59" s="29"/>
      <c r="C59" s="26" t="s">
        <v>335</v>
      </c>
      <c r="D59" s="30"/>
      <c r="E59" s="31"/>
      <c r="F59" s="16"/>
      <c r="G59" s="23"/>
      <c r="H59" s="16"/>
      <c r="I59" s="24"/>
    </row>
    <row r="60" spans="2:9">
      <c r="B60" s="29"/>
      <c r="C60" s="26" t="s">
        <v>147</v>
      </c>
      <c r="D60" s="30"/>
      <c r="E60" s="31"/>
      <c r="F60" s="16"/>
      <c r="G60" s="23"/>
      <c r="H60" s="16"/>
      <c r="I60" s="24"/>
    </row>
    <row r="61" spans="2:9">
      <c r="B61" s="29"/>
      <c r="C61" s="26" t="s">
        <v>151</v>
      </c>
      <c r="D61" s="30"/>
      <c r="E61" s="31"/>
      <c r="F61" s="16"/>
      <c r="G61" s="23"/>
      <c r="H61" s="16"/>
      <c r="I61" s="24"/>
    </row>
    <row r="62" spans="2:9">
      <c r="B62" s="29"/>
      <c r="C62" s="25" t="s">
        <v>167</v>
      </c>
      <c r="D62" s="30"/>
      <c r="E62" s="31"/>
      <c r="F62" s="16"/>
      <c r="G62" s="23"/>
      <c r="H62" s="16"/>
      <c r="I62" s="24"/>
    </row>
    <row r="63" spans="2:9">
      <c r="B63" s="32" t="s">
        <v>29</v>
      </c>
      <c r="C63" s="33" t="s">
        <v>382</v>
      </c>
      <c r="D63" s="34" t="s">
        <v>4</v>
      </c>
      <c r="E63" s="35">
        <v>1</v>
      </c>
      <c r="F63" s="16">
        <v>4800211</v>
      </c>
      <c r="G63" s="23">
        <f t="shared" si="0"/>
        <v>4800211</v>
      </c>
      <c r="H63" s="21">
        <v>243000</v>
      </c>
      <c r="I63" s="24">
        <f t="shared" si="1"/>
        <v>243000</v>
      </c>
    </row>
    <row r="64" spans="2:9">
      <c r="B64" s="32"/>
      <c r="C64" s="21" t="s">
        <v>142</v>
      </c>
      <c r="D64" s="34"/>
      <c r="E64" s="35"/>
      <c r="F64" s="16"/>
      <c r="G64" s="23"/>
      <c r="H64" s="16"/>
      <c r="I64" s="24"/>
    </row>
    <row r="65" spans="2:9">
      <c r="B65" s="29"/>
      <c r="C65" s="25" t="s">
        <v>318</v>
      </c>
      <c r="D65" s="30"/>
      <c r="E65" s="31"/>
      <c r="F65" s="16"/>
      <c r="G65" s="23"/>
      <c r="H65" s="16"/>
      <c r="I65" s="24"/>
    </row>
    <row r="66" spans="2:9">
      <c r="B66" s="29"/>
      <c r="C66" s="25" t="s">
        <v>356</v>
      </c>
      <c r="D66" s="30"/>
      <c r="E66" s="31"/>
      <c r="F66" s="16"/>
      <c r="G66" s="23"/>
      <c r="H66" s="16"/>
      <c r="I66" s="24"/>
    </row>
    <row r="67" spans="2:9">
      <c r="B67" s="29"/>
      <c r="C67" s="25" t="s">
        <v>162</v>
      </c>
      <c r="D67" s="30"/>
      <c r="E67" s="31"/>
      <c r="F67" s="16"/>
      <c r="G67" s="23"/>
      <c r="H67" s="16"/>
      <c r="I67" s="24"/>
    </row>
    <row r="68" spans="2:9">
      <c r="B68" s="29"/>
      <c r="C68" s="26" t="s">
        <v>145</v>
      </c>
      <c r="D68" s="30"/>
      <c r="E68" s="31"/>
      <c r="F68" s="16"/>
      <c r="G68" s="23"/>
      <c r="H68" s="16"/>
      <c r="I68" s="24"/>
    </row>
    <row r="69" spans="2:9">
      <c r="B69" s="29"/>
      <c r="C69" s="26" t="s">
        <v>335</v>
      </c>
      <c r="D69" s="30"/>
      <c r="E69" s="31"/>
      <c r="F69" s="16"/>
      <c r="G69" s="23"/>
      <c r="H69" s="16"/>
      <c r="I69" s="24"/>
    </row>
    <row r="70" spans="2:9">
      <c r="B70" s="29"/>
      <c r="C70" s="26" t="s">
        <v>171</v>
      </c>
      <c r="D70" s="30"/>
      <c r="E70" s="31"/>
      <c r="F70" s="16"/>
      <c r="G70" s="23"/>
      <c r="H70" s="16"/>
      <c r="I70" s="24"/>
    </row>
    <row r="71" spans="2:9">
      <c r="B71" s="29"/>
      <c r="C71" s="26" t="s">
        <v>362</v>
      </c>
      <c r="D71" s="30"/>
      <c r="E71" s="31"/>
      <c r="F71" s="16"/>
      <c r="G71" s="23"/>
      <c r="H71" s="16"/>
      <c r="I71" s="24"/>
    </row>
    <row r="72" spans="2:9">
      <c r="B72" s="29"/>
      <c r="C72" s="26" t="s">
        <v>172</v>
      </c>
      <c r="D72" s="30"/>
      <c r="E72" s="31"/>
      <c r="F72" s="16"/>
      <c r="G72" s="23"/>
      <c r="H72" s="16"/>
      <c r="I72" s="24"/>
    </row>
    <row r="73" spans="2:9">
      <c r="B73" s="29"/>
      <c r="C73" s="25" t="s">
        <v>9</v>
      </c>
      <c r="D73" s="30"/>
      <c r="E73" s="31"/>
      <c r="F73" s="16"/>
      <c r="G73" s="23"/>
      <c r="H73" s="16"/>
      <c r="I73" s="24"/>
    </row>
    <row r="74" spans="2:9">
      <c r="B74" s="29"/>
      <c r="C74" s="25" t="s">
        <v>167</v>
      </c>
      <c r="D74" s="30"/>
      <c r="E74" s="31"/>
      <c r="F74" s="16"/>
      <c r="G74" s="23"/>
      <c r="H74" s="16"/>
      <c r="I74" s="24"/>
    </row>
    <row r="75" spans="2:9">
      <c r="B75" s="32" t="s">
        <v>30</v>
      </c>
      <c r="C75" s="21" t="s">
        <v>177</v>
      </c>
      <c r="D75" s="34" t="s">
        <v>4</v>
      </c>
      <c r="E75" s="35">
        <v>12</v>
      </c>
      <c r="F75" s="16">
        <v>504325</v>
      </c>
      <c r="G75" s="23">
        <f t="shared" si="0"/>
        <v>6051900</v>
      </c>
      <c r="H75" s="16">
        <v>66439</v>
      </c>
      <c r="I75" s="24">
        <f t="shared" si="1"/>
        <v>797268</v>
      </c>
    </row>
    <row r="76" spans="2:9">
      <c r="B76" s="32"/>
      <c r="C76" s="21" t="s">
        <v>142</v>
      </c>
      <c r="D76" s="34"/>
      <c r="E76" s="35"/>
      <c r="F76" s="16"/>
      <c r="G76" s="23"/>
      <c r="H76" s="16"/>
      <c r="I76" s="24"/>
    </row>
    <row r="77" spans="2:9">
      <c r="B77" s="29"/>
      <c r="C77" s="16" t="s">
        <v>174</v>
      </c>
      <c r="D77" s="30"/>
      <c r="E77" s="31"/>
      <c r="F77" s="16"/>
      <c r="G77" s="23"/>
      <c r="H77" s="16"/>
      <c r="I77" s="24"/>
    </row>
    <row r="78" spans="2:9">
      <c r="B78" s="29"/>
      <c r="C78" s="16" t="s">
        <v>178</v>
      </c>
      <c r="D78" s="30"/>
      <c r="E78" s="31"/>
      <c r="F78" s="16"/>
      <c r="G78" s="23"/>
      <c r="H78" s="16"/>
      <c r="I78" s="24"/>
    </row>
    <row r="79" spans="2:9" ht="17.25" customHeight="1">
      <c r="B79" s="29"/>
      <c r="C79" s="20" t="s">
        <v>175</v>
      </c>
      <c r="D79" s="30"/>
      <c r="E79" s="31"/>
      <c r="F79" s="16"/>
      <c r="G79" s="23"/>
      <c r="H79" s="16"/>
      <c r="I79" s="24"/>
    </row>
    <row r="80" spans="2:9">
      <c r="B80" s="29"/>
      <c r="C80" s="20" t="s">
        <v>145</v>
      </c>
      <c r="D80" s="30"/>
      <c r="E80" s="31"/>
      <c r="F80" s="16"/>
      <c r="G80" s="23"/>
      <c r="H80" s="16"/>
      <c r="I80" s="24"/>
    </row>
    <row r="81" spans="2:9">
      <c r="B81" s="29"/>
      <c r="C81" s="16" t="s">
        <v>335</v>
      </c>
      <c r="D81" s="30"/>
      <c r="E81" s="31"/>
      <c r="F81" s="16"/>
      <c r="G81" s="23"/>
      <c r="H81" s="16"/>
      <c r="I81" s="24"/>
    </row>
    <row r="82" spans="2:9">
      <c r="B82" s="29"/>
      <c r="C82" s="16" t="s">
        <v>147</v>
      </c>
      <c r="D82" s="30"/>
      <c r="E82" s="31"/>
      <c r="F82" s="16"/>
      <c r="G82" s="23"/>
      <c r="H82" s="16"/>
      <c r="I82" s="24"/>
    </row>
    <row r="83" spans="2:9">
      <c r="B83" s="29"/>
      <c r="C83" s="16" t="s">
        <v>370</v>
      </c>
      <c r="D83" s="30"/>
      <c r="E83" s="31"/>
      <c r="F83" s="16"/>
      <c r="G83" s="23"/>
      <c r="H83" s="16"/>
      <c r="I83" s="24"/>
    </row>
    <row r="84" spans="2:9">
      <c r="B84" s="29"/>
      <c r="C84" s="16" t="s">
        <v>167</v>
      </c>
      <c r="D84" s="30"/>
      <c r="E84" s="31"/>
      <c r="F84" s="16"/>
      <c r="G84" s="23"/>
      <c r="H84" s="16"/>
      <c r="I84" s="24"/>
    </row>
    <row r="85" spans="2:9">
      <c r="B85" s="32" t="s">
        <v>31</v>
      </c>
      <c r="C85" s="21" t="s">
        <v>177</v>
      </c>
      <c r="D85" s="34" t="s">
        <v>4</v>
      </c>
      <c r="E85" s="35"/>
      <c r="F85" s="16">
        <v>495015</v>
      </c>
      <c r="G85" s="23">
        <f t="shared" ref="G85:G100" si="2">F85*E85</f>
        <v>0</v>
      </c>
      <c r="H85" s="16">
        <v>66439</v>
      </c>
      <c r="I85" s="24">
        <f t="shared" ref="I85:I100" si="3">H85*E85</f>
        <v>0</v>
      </c>
    </row>
    <row r="86" spans="2:9">
      <c r="B86" s="32"/>
      <c r="C86" s="21" t="s">
        <v>142</v>
      </c>
      <c r="D86" s="34"/>
      <c r="E86" s="31"/>
      <c r="F86" s="16"/>
      <c r="G86" s="23"/>
      <c r="H86" s="16"/>
      <c r="I86" s="24"/>
    </row>
    <row r="87" spans="2:9">
      <c r="B87" s="29"/>
      <c r="C87" s="16" t="s">
        <v>234</v>
      </c>
      <c r="D87" s="30"/>
      <c r="E87" s="31"/>
      <c r="F87" s="16"/>
      <c r="G87" s="23"/>
      <c r="H87" s="16"/>
      <c r="I87" s="24"/>
    </row>
    <row r="88" spans="2:9">
      <c r="B88" s="29"/>
      <c r="C88" s="16" t="s">
        <v>180</v>
      </c>
      <c r="D88" s="30"/>
      <c r="E88" s="31"/>
      <c r="F88" s="16"/>
      <c r="G88" s="23"/>
      <c r="H88" s="16"/>
      <c r="I88" s="24"/>
    </row>
    <row r="89" spans="2:9">
      <c r="B89" s="29"/>
      <c r="C89" s="20" t="s">
        <v>175</v>
      </c>
      <c r="D89" s="30"/>
      <c r="E89" s="31"/>
      <c r="F89" s="16"/>
      <c r="G89" s="23"/>
      <c r="H89" s="16"/>
      <c r="I89" s="24"/>
    </row>
    <row r="90" spans="2:9">
      <c r="B90" s="29"/>
      <c r="C90" s="16" t="s">
        <v>145</v>
      </c>
      <c r="D90" s="30"/>
      <c r="E90" s="31"/>
      <c r="F90" s="16"/>
      <c r="G90" s="23"/>
      <c r="H90" s="16"/>
      <c r="I90" s="24"/>
    </row>
    <row r="91" spans="2:9">
      <c r="B91" s="29"/>
      <c r="C91" s="16" t="s">
        <v>335</v>
      </c>
      <c r="D91" s="30"/>
      <c r="E91" s="31"/>
      <c r="F91" s="16"/>
      <c r="G91" s="23"/>
      <c r="H91" s="16"/>
      <c r="I91" s="24"/>
    </row>
    <row r="92" spans="2:9">
      <c r="B92" s="29"/>
      <c r="C92" s="16" t="s">
        <v>147</v>
      </c>
      <c r="D92" s="30"/>
      <c r="E92" s="31"/>
      <c r="F92" s="16"/>
      <c r="G92" s="23"/>
      <c r="H92" s="16"/>
      <c r="I92" s="24"/>
    </row>
    <row r="93" spans="2:9">
      <c r="B93" s="29"/>
      <c r="C93" s="16" t="s">
        <v>15</v>
      </c>
      <c r="D93" s="30"/>
      <c r="E93" s="31"/>
      <c r="F93" s="16"/>
      <c r="G93" s="23"/>
      <c r="H93" s="16"/>
      <c r="I93" s="24"/>
    </row>
    <row r="94" spans="2:9">
      <c r="B94" s="29"/>
      <c r="C94" s="16" t="s">
        <v>167</v>
      </c>
      <c r="D94" s="30"/>
      <c r="E94" s="31"/>
      <c r="F94" s="16"/>
      <c r="G94" s="23"/>
      <c r="H94" s="16"/>
      <c r="I94" s="24"/>
    </row>
    <row r="95" spans="2:9">
      <c r="B95" s="29"/>
      <c r="C95" s="36"/>
      <c r="D95" s="30"/>
      <c r="E95" s="31"/>
      <c r="F95" s="16"/>
      <c r="G95" s="23"/>
      <c r="H95" s="16"/>
      <c r="I95" s="24"/>
    </row>
    <row r="96" spans="2:9">
      <c r="B96" s="52" t="s">
        <v>113</v>
      </c>
      <c r="C96" s="20" t="s">
        <v>181</v>
      </c>
      <c r="D96" s="53" t="s">
        <v>12</v>
      </c>
      <c r="E96" s="31">
        <v>7800</v>
      </c>
      <c r="F96" s="16">
        <v>850</v>
      </c>
      <c r="G96" s="23">
        <f>F96*E96</f>
        <v>6630000</v>
      </c>
      <c r="H96" s="16">
        <v>45</v>
      </c>
      <c r="I96" s="24">
        <f>H96*E96</f>
        <v>351000</v>
      </c>
    </row>
    <row r="97" spans="2:9">
      <c r="B97" s="52"/>
      <c r="C97" s="20"/>
      <c r="D97" s="53"/>
      <c r="E97" s="31"/>
      <c r="F97" s="16"/>
      <c r="G97" s="23"/>
      <c r="H97" s="16"/>
      <c r="I97" s="24"/>
    </row>
    <row r="98" spans="2:9">
      <c r="B98" s="52" t="s">
        <v>114</v>
      </c>
      <c r="C98" s="54" t="s">
        <v>182</v>
      </c>
      <c r="D98" s="53" t="s">
        <v>45</v>
      </c>
      <c r="E98" s="55">
        <f>E85+E75+E63+E48+E32</f>
        <v>17</v>
      </c>
      <c r="F98" s="16"/>
      <c r="G98" s="23"/>
      <c r="H98" s="16">
        <v>1500</v>
      </c>
      <c r="I98" s="24">
        <f>H98*E98</f>
        <v>25500</v>
      </c>
    </row>
    <row r="99" spans="2:9">
      <c r="B99" s="29"/>
      <c r="C99" s="14" t="s">
        <v>183</v>
      </c>
      <c r="D99" s="30"/>
      <c r="E99" s="31"/>
      <c r="F99" s="16"/>
      <c r="G99" s="56">
        <f>G96+G85+G75+G63+G48+G32</f>
        <v>21123091</v>
      </c>
      <c r="H99" s="16"/>
      <c r="I99" s="57">
        <f>I98+I96+I85+I75+I63+I48+I32</f>
        <v>1948768</v>
      </c>
    </row>
    <row r="100" spans="2:9">
      <c r="B100" s="32" t="s">
        <v>10</v>
      </c>
      <c r="C100" s="37" t="s">
        <v>185</v>
      </c>
      <c r="D100" s="34" t="s">
        <v>4</v>
      </c>
      <c r="E100" s="34">
        <v>1</v>
      </c>
      <c r="F100" s="16">
        <v>4800259</v>
      </c>
      <c r="G100" s="23">
        <f t="shared" si="2"/>
        <v>4800259</v>
      </c>
      <c r="H100" s="16">
        <v>243000</v>
      </c>
      <c r="I100" s="24">
        <f t="shared" si="3"/>
        <v>243000</v>
      </c>
    </row>
    <row r="101" spans="2:9">
      <c r="B101" s="29"/>
      <c r="C101" s="37" t="s">
        <v>142</v>
      </c>
      <c r="D101" s="30"/>
      <c r="E101" s="35"/>
      <c r="F101" s="16"/>
      <c r="G101" s="16"/>
      <c r="H101" s="16"/>
      <c r="I101" s="18"/>
    </row>
    <row r="102" spans="2:9">
      <c r="B102" s="29" t="s">
        <v>20</v>
      </c>
      <c r="C102" s="38" t="s">
        <v>186</v>
      </c>
      <c r="D102" s="30"/>
      <c r="E102" s="35"/>
      <c r="F102" s="16"/>
      <c r="G102" s="16"/>
      <c r="H102" s="16"/>
      <c r="I102" s="18"/>
    </row>
    <row r="103" spans="2:9">
      <c r="B103" s="29" t="s">
        <v>21</v>
      </c>
      <c r="C103" s="38" t="s">
        <v>187</v>
      </c>
      <c r="D103" s="30"/>
      <c r="E103" s="35"/>
      <c r="F103" s="16"/>
      <c r="G103" s="16"/>
      <c r="H103" s="16"/>
      <c r="I103" s="18"/>
    </row>
    <row r="104" spans="2:9">
      <c r="B104" s="29" t="s">
        <v>22</v>
      </c>
      <c r="C104" s="39" t="s">
        <v>188</v>
      </c>
      <c r="D104" s="30"/>
      <c r="E104" s="35"/>
      <c r="F104" s="16"/>
      <c r="G104" s="16"/>
      <c r="H104" s="16"/>
      <c r="I104" s="18"/>
    </row>
    <row r="105" spans="2:9">
      <c r="B105" s="29" t="s">
        <v>23</v>
      </c>
      <c r="C105" s="38" t="s">
        <v>189</v>
      </c>
      <c r="D105" s="30"/>
      <c r="E105" s="31"/>
      <c r="F105" s="16"/>
      <c r="G105" s="16"/>
      <c r="H105" s="16"/>
      <c r="I105" s="18"/>
    </row>
    <row r="106" spans="2:9">
      <c r="B106" s="29" t="s">
        <v>24</v>
      </c>
      <c r="C106" s="38" t="s">
        <v>190</v>
      </c>
      <c r="D106" s="30"/>
      <c r="E106" s="35"/>
      <c r="F106" s="16"/>
      <c r="G106" s="16"/>
      <c r="H106" s="16"/>
      <c r="I106" s="18"/>
    </row>
    <row r="107" spans="2:9">
      <c r="B107" s="29" t="s">
        <v>25</v>
      </c>
      <c r="C107" s="38" t="s">
        <v>191</v>
      </c>
      <c r="D107" s="30"/>
      <c r="E107" s="40"/>
      <c r="F107" s="16"/>
      <c r="G107" s="16"/>
      <c r="H107" s="16"/>
      <c r="I107" s="18"/>
    </row>
    <row r="108" spans="2:9">
      <c r="B108" s="32"/>
      <c r="C108" s="34" t="s">
        <v>184</v>
      </c>
      <c r="D108" s="40"/>
      <c r="E108" s="40"/>
      <c r="F108" s="16"/>
      <c r="G108" s="56">
        <f>SUM(G100:G107)</f>
        <v>4800259</v>
      </c>
      <c r="H108" s="16"/>
      <c r="I108" s="57">
        <f>SUM(I100:I107)</f>
        <v>243000</v>
      </c>
    </row>
    <row r="109" spans="2:9">
      <c r="B109" s="29"/>
      <c r="C109" s="19" t="s">
        <v>383</v>
      </c>
      <c r="D109" s="30"/>
      <c r="E109" s="40"/>
      <c r="F109" s="16"/>
      <c r="G109" s="16"/>
      <c r="H109" s="16"/>
      <c r="I109" s="18"/>
    </row>
    <row r="110" spans="2:9">
      <c r="B110" s="29"/>
      <c r="C110" s="16"/>
      <c r="D110" s="30"/>
      <c r="E110" s="40"/>
      <c r="F110" s="16"/>
      <c r="G110" s="16"/>
      <c r="H110" s="16"/>
      <c r="I110" s="18"/>
    </row>
    <row r="111" spans="2:9" ht="18.75">
      <c r="B111" s="29" t="s">
        <v>17</v>
      </c>
      <c r="C111" s="41" t="s">
        <v>134</v>
      </c>
      <c r="D111" s="30"/>
      <c r="E111" s="40"/>
      <c r="F111" s="16"/>
      <c r="G111" s="23"/>
      <c r="H111" s="16"/>
      <c r="I111" s="24">
        <f>I8</f>
        <v>160000</v>
      </c>
    </row>
    <row r="112" spans="2:9" ht="18.75">
      <c r="B112" s="29"/>
      <c r="C112" s="42" t="s">
        <v>1</v>
      </c>
      <c r="D112" s="30"/>
      <c r="E112" s="40"/>
      <c r="F112" s="16"/>
      <c r="G112" s="23"/>
      <c r="H112" s="16"/>
      <c r="I112" s="24"/>
    </row>
    <row r="113" spans="2:10" ht="18.75">
      <c r="B113" s="29" t="s">
        <v>18</v>
      </c>
      <c r="C113" s="41" t="s">
        <v>193</v>
      </c>
      <c r="D113" s="30"/>
      <c r="E113" s="40"/>
      <c r="F113" s="16"/>
      <c r="G113" s="23"/>
      <c r="H113" s="16"/>
      <c r="I113" s="24">
        <f>I10</f>
        <v>0</v>
      </c>
    </row>
    <row r="114" spans="2:10" ht="18.75">
      <c r="B114" s="29"/>
      <c r="C114" s="42"/>
      <c r="D114" s="30"/>
      <c r="E114" s="40"/>
      <c r="F114" s="16"/>
      <c r="G114" s="23"/>
      <c r="H114" s="16"/>
      <c r="I114" s="24"/>
    </row>
    <row r="115" spans="2:10" ht="18.75">
      <c r="B115" s="29" t="s">
        <v>19</v>
      </c>
      <c r="C115" s="41" t="s">
        <v>136</v>
      </c>
      <c r="D115" s="30"/>
      <c r="E115" s="40"/>
      <c r="F115" s="16"/>
      <c r="G115" s="23"/>
      <c r="H115" s="16"/>
      <c r="I115" s="24">
        <f>I12</f>
        <v>100000</v>
      </c>
    </row>
    <row r="116" spans="2:10" ht="18.75">
      <c r="B116" s="29"/>
      <c r="C116" s="42"/>
      <c r="D116" s="31"/>
      <c r="E116" s="40"/>
      <c r="F116" s="16"/>
      <c r="G116" s="23"/>
      <c r="H116" s="16"/>
      <c r="I116" s="24"/>
    </row>
    <row r="117" spans="2:10" ht="18.75">
      <c r="B117" s="29">
        <v>2</v>
      </c>
      <c r="C117" s="43" t="s">
        <v>195</v>
      </c>
      <c r="D117" s="31"/>
      <c r="E117" s="40"/>
      <c r="F117" s="16"/>
      <c r="G117" s="23">
        <f>G99</f>
        <v>21123091</v>
      </c>
      <c r="H117" s="16"/>
      <c r="I117" s="24">
        <f>I99</f>
        <v>1948768</v>
      </c>
    </row>
    <row r="118" spans="2:10" ht="18.75">
      <c r="B118" s="15"/>
      <c r="C118" s="44"/>
      <c r="D118" s="16"/>
      <c r="E118" s="16"/>
      <c r="F118" s="16"/>
      <c r="G118" s="23"/>
      <c r="H118" s="16"/>
      <c r="I118" s="24"/>
    </row>
    <row r="119" spans="2:10" ht="18.75">
      <c r="B119" s="15">
        <v>3</v>
      </c>
      <c r="C119" s="43" t="s">
        <v>185</v>
      </c>
      <c r="D119" s="16"/>
      <c r="E119" s="16"/>
      <c r="F119" s="16"/>
      <c r="G119" s="23">
        <f>G108</f>
        <v>4800259</v>
      </c>
      <c r="H119" s="16"/>
      <c r="I119" s="24">
        <f>I108</f>
        <v>243000</v>
      </c>
    </row>
    <row r="120" spans="2:10">
      <c r="B120" s="15"/>
      <c r="C120" s="16"/>
      <c r="D120" s="16"/>
      <c r="E120" s="16"/>
      <c r="F120" s="16"/>
      <c r="G120" s="23"/>
      <c r="H120" s="16"/>
      <c r="I120" s="24"/>
    </row>
    <row r="121" spans="2:10">
      <c r="B121" s="15"/>
      <c r="C121" s="16"/>
      <c r="D121" s="16"/>
      <c r="E121" s="16"/>
      <c r="F121" s="16"/>
      <c r="G121" s="23"/>
      <c r="H121" s="16"/>
      <c r="I121" s="24"/>
    </row>
    <row r="122" spans="2:10">
      <c r="B122" s="15"/>
      <c r="C122" s="38" t="s">
        <v>196</v>
      </c>
      <c r="D122" s="16"/>
      <c r="E122" s="16"/>
      <c r="F122" s="16"/>
      <c r="G122" s="23">
        <f t="shared" ref="G122" si="4">SUM(G111:G121)</f>
        <v>25923350</v>
      </c>
      <c r="H122" s="16"/>
      <c r="I122" s="24">
        <f>I119+I117+I115+I111</f>
        <v>2451768</v>
      </c>
    </row>
    <row r="123" spans="2:10">
      <c r="B123" s="15"/>
      <c r="C123" s="38" t="s">
        <v>16</v>
      </c>
      <c r="D123" s="16"/>
      <c r="E123" s="16"/>
      <c r="F123" s="16"/>
      <c r="G123" s="23">
        <f>G122*18/100</f>
        <v>4666203</v>
      </c>
      <c r="H123" s="16"/>
      <c r="I123" s="24">
        <f>I122*18/100</f>
        <v>441318.24</v>
      </c>
    </row>
    <row r="124" spans="2:10" ht="15.75" thickBot="1">
      <c r="B124" s="45"/>
      <c r="C124" s="46" t="s">
        <v>197</v>
      </c>
      <c r="D124" s="47"/>
      <c r="E124" s="47"/>
      <c r="F124" s="47"/>
      <c r="G124" s="48">
        <f>G123+G122</f>
        <v>30589553</v>
      </c>
      <c r="H124" s="47"/>
      <c r="I124" s="49">
        <f>I123+I122</f>
        <v>2893086.24</v>
      </c>
    </row>
    <row r="125" spans="2:10" ht="15.75" thickTop="1"/>
    <row r="127" spans="2:10">
      <c r="H127" s="51">
        <f>G124+I124</f>
        <v>33482639.240000002</v>
      </c>
    </row>
    <row r="128" spans="2:10">
      <c r="J128" s="51"/>
    </row>
  </sheetData>
  <mergeCells count="10">
    <mergeCell ref="B5:B7"/>
    <mergeCell ref="C5:C7"/>
    <mergeCell ref="D5:D7"/>
    <mergeCell ref="E5:E7"/>
    <mergeCell ref="F5:G5"/>
    <mergeCell ref="H5:I5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1"/>
  <sheetViews>
    <sheetView topLeftCell="B5" workbookViewId="0">
      <selection activeCell="C20" sqref="C20"/>
    </sheetView>
  </sheetViews>
  <sheetFormatPr defaultColWidth="11.42578125" defaultRowHeight="15"/>
  <cols>
    <col min="1" max="1" width="11.42578125" style="1"/>
    <col min="2" max="2" width="8.28515625" style="1" customWidth="1"/>
    <col min="3" max="3" width="68.7109375" style="1" customWidth="1"/>
    <col min="4" max="4" width="17.85546875" style="1" customWidth="1"/>
    <col min="5" max="5" width="11.42578125" style="1" customWidth="1"/>
    <col min="6" max="6" width="14.7109375" style="1" customWidth="1"/>
    <col min="7" max="7" width="15.42578125" style="1" customWidth="1"/>
    <col min="8" max="8" width="15.7109375" style="1" customWidth="1"/>
    <col min="9" max="9" width="14.42578125" style="1" customWidth="1"/>
    <col min="10" max="16384" width="11.42578125" style="1"/>
  </cols>
  <sheetData>
    <row r="2" spans="2:11">
      <c r="C2" s="1" t="s">
        <v>117</v>
      </c>
    </row>
    <row r="3" spans="2:11" ht="15.75" thickBot="1"/>
    <row r="4" spans="2:11" ht="16.5" thickTop="1" thickBot="1">
      <c r="B4" s="9"/>
      <c r="C4" s="10"/>
      <c r="D4" s="11"/>
      <c r="E4" s="232" t="s">
        <v>131</v>
      </c>
      <c r="F4" s="233"/>
      <c r="G4" s="234"/>
      <c r="H4" s="233" t="s">
        <v>354</v>
      </c>
      <c r="I4" s="235"/>
    </row>
    <row r="5" spans="2:11" ht="30" customHeight="1">
      <c r="B5" s="12" t="s">
        <v>199</v>
      </c>
      <c r="C5" s="2" t="s">
        <v>200</v>
      </c>
      <c r="D5" s="2" t="s">
        <v>352</v>
      </c>
      <c r="E5" s="3" t="s">
        <v>202</v>
      </c>
      <c r="F5" s="6" t="s">
        <v>74</v>
      </c>
      <c r="G5" s="4" t="s">
        <v>314</v>
      </c>
      <c r="H5" s="7" t="s">
        <v>205</v>
      </c>
      <c r="I5" s="13" t="s">
        <v>206</v>
      </c>
    </row>
    <row r="6" spans="2:11">
      <c r="B6" s="58" t="s">
        <v>33</v>
      </c>
      <c r="C6" s="59" t="s">
        <v>198</v>
      </c>
      <c r="D6" s="17"/>
      <c r="E6" s="17"/>
      <c r="F6" s="20"/>
      <c r="G6" s="60"/>
      <c r="H6" s="60"/>
      <c r="I6" s="61"/>
    </row>
    <row r="7" spans="2:11">
      <c r="B7" s="58"/>
      <c r="C7" s="59" t="s">
        <v>34</v>
      </c>
      <c r="D7" s="17"/>
      <c r="E7" s="17"/>
      <c r="F7" s="20"/>
      <c r="G7" s="60"/>
      <c r="H7" s="60"/>
      <c r="I7" s="61"/>
    </row>
    <row r="8" spans="2:11">
      <c r="B8" s="58"/>
      <c r="C8" s="20"/>
      <c r="D8" s="17"/>
      <c r="E8" s="17"/>
      <c r="F8" s="20"/>
      <c r="G8" s="60"/>
      <c r="H8" s="60"/>
      <c r="I8" s="61"/>
    </row>
    <row r="9" spans="2:11">
      <c r="B9" s="58"/>
      <c r="C9" s="20" t="s">
        <v>207</v>
      </c>
      <c r="D9" s="17" t="s">
        <v>35</v>
      </c>
      <c r="E9" s="17">
        <v>0</v>
      </c>
      <c r="F9" s="20"/>
      <c r="G9" s="60"/>
      <c r="H9" s="60"/>
      <c r="I9" s="61"/>
    </row>
    <row r="10" spans="2:11">
      <c r="B10" s="58"/>
      <c r="C10" s="20"/>
      <c r="D10" s="17"/>
      <c r="E10" s="17"/>
      <c r="F10" s="20"/>
      <c r="G10" s="60"/>
      <c r="H10" s="60"/>
      <c r="I10" s="61"/>
    </row>
    <row r="11" spans="2:11">
      <c r="B11" s="58" t="s">
        <v>17</v>
      </c>
      <c r="C11" s="21" t="s">
        <v>208</v>
      </c>
      <c r="D11" s="17" t="s">
        <v>35</v>
      </c>
      <c r="E11" s="17">
        <v>2</v>
      </c>
      <c r="F11" s="60">
        <v>225800</v>
      </c>
      <c r="G11" s="60">
        <f>F11*E11</f>
        <v>451600</v>
      </c>
      <c r="H11" s="60">
        <v>22580</v>
      </c>
      <c r="I11" s="61">
        <f>H11*E11</f>
        <v>45160</v>
      </c>
      <c r="K11" s="5"/>
    </row>
    <row r="12" spans="2:11">
      <c r="B12" s="58"/>
      <c r="C12" s="21" t="s">
        <v>142</v>
      </c>
      <c r="D12" s="17"/>
      <c r="E12" s="17"/>
      <c r="F12" s="20"/>
      <c r="G12" s="60"/>
      <c r="H12" s="60"/>
      <c r="I12" s="61"/>
      <c r="K12" s="5"/>
    </row>
    <row r="13" spans="2:11" ht="14.25" customHeight="1">
      <c r="B13" s="58"/>
      <c r="C13" s="25" t="s">
        <v>143</v>
      </c>
      <c r="D13" s="17"/>
      <c r="E13" s="17"/>
      <c r="F13" s="20"/>
      <c r="G13" s="60"/>
      <c r="H13" s="60"/>
      <c r="I13" s="61"/>
      <c r="K13" s="5"/>
    </row>
    <row r="14" spans="2:11">
      <c r="B14" s="58"/>
      <c r="C14" s="20" t="s">
        <v>230</v>
      </c>
      <c r="D14" s="17"/>
      <c r="E14" s="17"/>
      <c r="F14" s="20"/>
      <c r="G14" s="60"/>
      <c r="H14" s="60"/>
      <c r="I14" s="61"/>
      <c r="K14" s="5"/>
    </row>
    <row r="15" spans="2:11">
      <c r="B15" s="62"/>
      <c r="C15" s="16" t="s">
        <v>329</v>
      </c>
      <c r="D15" s="17"/>
      <c r="E15" s="17"/>
      <c r="F15" s="20"/>
      <c r="G15" s="60"/>
      <c r="H15" s="60"/>
      <c r="I15" s="61"/>
      <c r="K15" s="5"/>
    </row>
    <row r="16" spans="2:11">
      <c r="B16" s="62"/>
      <c r="C16" s="16" t="s">
        <v>335</v>
      </c>
      <c r="D16" s="17"/>
      <c r="E16" s="17"/>
      <c r="F16" s="20"/>
      <c r="G16" s="60"/>
      <c r="H16" s="60"/>
      <c r="I16" s="61"/>
      <c r="K16" s="5"/>
    </row>
    <row r="17" spans="2:11">
      <c r="B17" s="62"/>
      <c r="C17" s="16" t="s">
        <v>361</v>
      </c>
      <c r="D17" s="17"/>
      <c r="E17" s="17"/>
      <c r="F17" s="20"/>
      <c r="G17" s="60"/>
      <c r="H17" s="60"/>
      <c r="I17" s="61"/>
      <c r="K17" s="5"/>
    </row>
    <row r="18" spans="2:11">
      <c r="B18" s="62"/>
      <c r="C18" s="16" t="s">
        <v>148</v>
      </c>
      <c r="D18" s="17"/>
      <c r="E18" s="17"/>
      <c r="F18" s="20"/>
      <c r="G18" s="60"/>
      <c r="H18" s="60"/>
      <c r="I18" s="61"/>
      <c r="K18" s="5"/>
    </row>
    <row r="19" spans="2:11" ht="30">
      <c r="B19" s="62"/>
      <c r="C19" s="25" t="s">
        <v>209</v>
      </c>
      <c r="D19" s="17"/>
      <c r="E19" s="17"/>
      <c r="F19" s="20"/>
      <c r="G19" s="60"/>
      <c r="H19" s="60"/>
      <c r="I19" s="61"/>
      <c r="K19" s="5"/>
    </row>
    <row r="20" spans="2:11">
      <c r="B20" s="62"/>
      <c r="C20" s="26" t="s">
        <v>145</v>
      </c>
      <c r="D20" s="17"/>
      <c r="E20" s="17"/>
      <c r="F20" s="20"/>
      <c r="G20" s="60"/>
      <c r="H20" s="60"/>
      <c r="I20" s="61"/>
      <c r="K20" s="5"/>
    </row>
    <row r="21" spans="2:11">
      <c r="B21" s="62"/>
      <c r="C21" s="26" t="s">
        <v>335</v>
      </c>
      <c r="D21" s="17"/>
      <c r="E21" s="17"/>
      <c r="F21" s="20"/>
      <c r="G21" s="60"/>
      <c r="H21" s="60"/>
      <c r="I21" s="61"/>
      <c r="K21" s="5"/>
    </row>
    <row r="22" spans="2:11">
      <c r="B22" s="62"/>
      <c r="C22" s="26" t="s">
        <v>147</v>
      </c>
      <c r="D22" s="17"/>
      <c r="E22" s="17"/>
      <c r="F22" s="20"/>
      <c r="G22" s="60"/>
      <c r="H22" s="60"/>
      <c r="I22" s="61"/>
      <c r="K22" s="5"/>
    </row>
    <row r="23" spans="2:11">
      <c r="B23" s="62"/>
      <c r="C23" s="26" t="s">
        <v>151</v>
      </c>
      <c r="D23" s="17"/>
      <c r="E23" s="17"/>
      <c r="F23" s="20"/>
      <c r="G23" s="60"/>
      <c r="H23" s="60"/>
      <c r="I23" s="61"/>
      <c r="K23" s="5"/>
    </row>
    <row r="24" spans="2:11">
      <c r="B24" s="62"/>
      <c r="C24" s="20"/>
      <c r="D24" s="17"/>
      <c r="E24" s="17"/>
      <c r="F24" s="20"/>
      <c r="G24" s="60"/>
      <c r="H24" s="60"/>
      <c r="I24" s="61"/>
    </row>
    <row r="25" spans="2:11">
      <c r="B25" s="62" t="s">
        <v>18</v>
      </c>
      <c r="C25" s="21" t="s">
        <v>152</v>
      </c>
      <c r="D25" s="17" t="s">
        <v>35</v>
      </c>
      <c r="E25" s="17"/>
      <c r="F25" s="60">
        <v>1081295</v>
      </c>
      <c r="G25" s="60">
        <f t="shared" ref="G25:G68" si="0">F25*E25</f>
        <v>0</v>
      </c>
      <c r="H25" s="60">
        <v>133000</v>
      </c>
      <c r="I25" s="61">
        <f t="shared" ref="I25:I68" si="1">H25*E25</f>
        <v>0</v>
      </c>
    </row>
    <row r="26" spans="2:11">
      <c r="B26" s="62"/>
      <c r="C26" s="21" t="s">
        <v>142</v>
      </c>
      <c r="D26" s="17"/>
      <c r="E26" s="17"/>
      <c r="F26" s="20"/>
      <c r="G26" s="60"/>
      <c r="H26" s="60"/>
      <c r="I26" s="61"/>
    </row>
    <row r="27" spans="2:11">
      <c r="B27" s="62"/>
      <c r="C27" s="20" t="s">
        <v>210</v>
      </c>
      <c r="D27" s="17"/>
      <c r="E27" s="17"/>
      <c r="F27" s="20"/>
      <c r="G27" s="60"/>
      <c r="H27" s="60"/>
      <c r="I27" s="61"/>
    </row>
    <row r="28" spans="2:11">
      <c r="B28" s="62"/>
      <c r="C28" s="20" t="s">
        <v>211</v>
      </c>
      <c r="D28" s="17"/>
      <c r="E28" s="17"/>
      <c r="F28" s="20"/>
      <c r="G28" s="60"/>
      <c r="H28" s="60"/>
      <c r="I28" s="61"/>
    </row>
    <row r="29" spans="2:11">
      <c r="B29" s="62"/>
      <c r="C29" s="20" t="s">
        <v>36</v>
      </c>
      <c r="D29" s="17"/>
      <c r="E29" s="17"/>
      <c r="F29" s="20"/>
      <c r="G29" s="60"/>
      <c r="H29" s="60"/>
      <c r="I29" s="61"/>
    </row>
    <row r="30" spans="2:11">
      <c r="B30" s="62"/>
      <c r="C30" s="20" t="s">
        <v>363</v>
      </c>
      <c r="D30" s="17"/>
      <c r="E30" s="17"/>
      <c r="F30" s="20"/>
      <c r="G30" s="60"/>
      <c r="H30" s="60"/>
      <c r="I30" s="61"/>
    </row>
    <row r="31" spans="2:11">
      <c r="B31" s="62"/>
      <c r="C31" s="20" t="s">
        <v>213</v>
      </c>
      <c r="D31" s="17"/>
      <c r="E31" s="17"/>
      <c r="F31" s="20"/>
      <c r="G31" s="60"/>
      <c r="H31" s="60"/>
      <c r="I31" s="61"/>
    </row>
    <row r="32" spans="2:11">
      <c r="B32" s="62"/>
      <c r="C32" s="20" t="s">
        <v>328</v>
      </c>
      <c r="D32" s="17"/>
      <c r="E32" s="17"/>
      <c r="F32" s="20"/>
      <c r="G32" s="60"/>
      <c r="H32" s="60"/>
      <c r="I32" s="61"/>
    </row>
    <row r="33" spans="2:9">
      <c r="B33" s="62"/>
      <c r="C33" s="20" t="s">
        <v>336</v>
      </c>
      <c r="D33" s="17"/>
      <c r="E33" s="17"/>
      <c r="F33" s="20"/>
      <c r="G33" s="60"/>
      <c r="H33" s="60"/>
      <c r="I33" s="61"/>
    </row>
    <row r="34" spans="2:9">
      <c r="B34" s="62"/>
      <c r="C34" s="20" t="s">
        <v>364</v>
      </c>
      <c r="D34" s="17"/>
      <c r="E34" s="17"/>
      <c r="F34" s="20"/>
      <c r="G34" s="60"/>
      <c r="H34" s="60"/>
      <c r="I34" s="61"/>
    </row>
    <row r="35" spans="2:9">
      <c r="B35" s="62"/>
      <c r="C35" s="20" t="s">
        <v>37</v>
      </c>
      <c r="D35" s="17"/>
      <c r="E35" s="17"/>
      <c r="F35" s="20"/>
      <c r="G35" s="60"/>
      <c r="H35" s="60"/>
      <c r="I35" s="61"/>
    </row>
    <row r="36" spans="2:9">
      <c r="B36" s="62"/>
      <c r="C36" s="20" t="s">
        <v>357</v>
      </c>
      <c r="D36" s="17"/>
      <c r="E36" s="17"/>
      <c r="F36" s="20"/>
      <c r="G36" s="60"/>
      <c r="H36" s="60"/>
      <c r="I36" s="61"/>
    </row>
    <row r="37" spans="2:9">
      <c r="B37" s="62"/>
      <c r="C37" s="20" t="s">
        <v>365</v>
      </c>
      <c r="D37" s="17"/>
      <c r="E37" s="17"/>
      <c r="F37" s="20"/>
      <c r="G37" s="60"/>
      <c r="H37" s="60"/>
      <c r="I37" s="61"/>
    </row>
    <row r="38" spans="2:9">
      <c r="B38" s="62"/>
      <c r="C38" s="20" t="s">
        <v>216</v>
      </c>
      <c r="D38" s="17"/>
      <c r="E38" s="17"/>
      <c r="F38" s="20"/>
      <c r="G38" s="60"/>
      <c r="H38" s="60"/>
      <c r="I38" s="61"/>
    </row>
    <row r="39" spans="2:9">
      <c r="B39" s="62"/>
      <c r="C39" s="20" t="s">
        <v>217</v>
      </c>
      <c r="D39" s="17"/>
      <c r="E39" s="17"/>
      <c r="F39" s="20"/>
      <c r="G39" s="60"/>
      <c r="H39" s="60"/>
      <c r="I39" s="61"/>
    </row>
    <row r="40" spans="2:9">
      <c r="B40" s="62"/>
      <c r="C40" s="20" t="s">
        <v>218</v>
      </c>
      <c r="D40" s="17"/>
      <c r="E40" s="17"/>
      <c r="F40" s="20"/>
      <c r="G40" s="60"/>
      <c r="H40" s="60"/>
      <c r="I40" s="61"/>
    </row>
    <row r="41" spans="2:9">
      <c r="B41" s="62"/>
      <c r="C41" s="20" t="s">
        <v>331</v>
      </c>
      <c r="D41" s="17"/>
      <c r="E41" s="17"/>
      <c r="F41" s="20"/>
      <c r="G41" s="60"/>
      <c r="H41" s="60"/>
      <c r="I41" s="61"/>
    </row>
    <row r="42" spans="2:9">
      <c r="B42" s="62"/>
      <c r="C42" s="20" t="s">
        <v>337</v>
      </c>
      <c r="D42" s="17"/>
      <c r="E42" s="17"/>
      <c r="F42" s="20"/>
      <c r="G42" s="60"/>
      <c r="H42" s="60"/>
      <c r="I42" s="61"/>
    </row>
    <row r="43" spans="2:9">
      <c r="B43" s="62"/>
      <c r="C43" s="20" t="s">
        <v>367</v>
      </c>
      <c r="D43" s="17"/>
      <c r="E43" s="17"/>
      <c r="F43" s="20"/>
      <c r="G43" s="60"/>
      <c r="H43" s="60"/>
      <c r="I43" s="61"/>
    </row>
    <row r="44" spans="2:9">
      <c r="B44" s="62"/>
      <c r="C44" s="20" t="s">
        <v>358</v>
      </c>
      <c r="D44" s="17"/>
      <c r="E44" s="17"/>
      <c r="F44" s="20"/>
      <c r="G44" s="60"/>
      <c r="H44" s="60"/>
      <c r="I44" s="61"/>
    </row>
    <row r="45" spans="2:9">
      <c r="B45" s="62"/>
      <c r="C45" s="20" t="s">
        <v>368</v>
      </c>
      <c r="D45" s="17"/>
      <c r="E45" s="17"/>
      <c r="F45" s="20"/>
      <c r="G45" s="60"/>
      <c r="H45" s="60"/>
      <c r="I45" s="61"/>
    </row>
    <row r="46" spans="2:9">
      <c r="B46" s="62"/>
      <c r="C46" s="20" t="s">
        <v>38</v>
      </c>
      <c r="D46" s="17"/>
      <c r="E46" s="17"/>
      <c r="F46" s="20"/>
      <c r="G46" s="60"/>
      <c r="H46" s="60"/>
      <c r="I46" s="61"/>
    </row>
    <row r="47" spans="2:9">
      <c r="B47" s="62"/>
      <c r="C47" s="20" t="s">
        <v>167</v>
      </c>
      <c r="D47" s="17"/>
      <c r="E47" s="17"/>
      <c r="F47" s="20"/>
      <c r="G47" s="60"/>
      <c r="H47" s="60"/>
      <c r="I47" s="61"/>
    </row>
    <row r="48" spans="2:9">
      <c r="B48" s="62"/>
      <c r="C48" s="20" t="s">
        <v>220</v>
      </c>
      <c r="D48" s="17"/>
      <c r="E48" s="17"/>
      <c r="F48" s="20"/>
      <c r="G48" s="60"/>
      <c r="H48" s="60"/>
      <c r="I48" s="61"/>
    </row>
    <row r="49" spans="2:9">
      <c r="B49" s="62"/>
      <c r="C49" s="20"/>
      <c r="D49" s="17"/>
      <c r="E49" s="17"/>
      <c r="F49" s="20"/>
      <c r="G49" s="60"/>
      <c r="H49" s="60"/>
      <c r="I49" s="61"/>
    </row>
    <row r="50" spans="2:9">
      <c r="B50" s="15" t="s">
        <v>19</v>
      </c>
      <c r="C50" s="21" t="s">
        <v>221</v>
      </c>
      <c r="D50" s="17" t="s">
        <v>35</v>
      </c>
      <c r="E50" s="17">
        <v>2</v>
      </c>
      <c r="F50" s="63">
        <v>4025597</v>
      </c>
      <c r="G50" s="60">
        <f t="shared" si="0"/>
        <v>8051194</v>
      </c>
      <c r="H50" s="60">
        <v>243000</v>
      </c>
      <c r="I50" s="61">
        <f t="shared" si="1"/>
        <v>486000</v>
      </c>
    </row>
    <row r="51" spans="2:9">
      <c r="B51" s="62"/>
      <c r="C51" s="21" t="s">
        <v>142</v>
      </c>
      <c r="D51" s="17"/>
      <c r="E51" s="17"/>
      <c r="F51" s="20"/>
      <c r="G51" s="60"/>
      <c r="H51" s="60"/>
      <c r="I51" s="61"/>
    </row>
    <row r="52" spans="2:9">
      <c r="B52" s="62"/>
      <c r="C52" s="25" t="s">
        <v>318</v>
      </c>
      <c r="D52" s="17"/>
      <c r="E52" s="17"/>
      <c r="F52" s="20"/>
      <c r="G52" s="60"/>
      <c r="H52" s="60"/>
      <c r="I52" s="61"/>
    </row>
    <row r="53" spans="2:9">
      <c r="B53" s="62"/>
      <c r="C53" s="20" t="s">
        <v>211</v>
      </c>
      <c r="D53" s="17"/>
      <c r="E53" s="17"/>
      <c r="F53" s="20"/>
      <c r="G53" s="60"/>
      <c r="H53" s="60"/>
      <c r="I53" s="61"/>
    </row>
    <row r="54" spans="2:9">
      <c r="B54" s="62"/>
      <c r="C54" s="20" t="s">
        <v>36</v>
      </c>
      <c r="D54" s="17"/>
      <c r="E54" s="17"/>
      <c r="F54" s="20"/>
      <c r="G54" s="60"/>
      <c r="H54" s="60"/>
      <c r="I54" s="61"/>
    </row>
    <row r="55" spans="2:9">
      <c r="B55" s="62"/>
      <c r="C55" s="20" t="s">
        <v>212</v>
      </c>
      <c r="D55" s="17"/>
      <c r="E55" s="17"/>
      <c r="F55" s="20"/>
      <c r="G55" s="60"/>
      <c r="H55" s="60"/>
      <c r="I55" s="61"/>
    </row>
    <row r="56" spans="2:9">
      <c r="B56" s="62"/>
      <c r="C56" s="20" t="s">
        <v>223</v>
      </c>
      <c r="D56" s="17"/>
      <c r="E56" s="17"/>
      <c r="F56" s="20"/>
      <c r="G56" s="60"/>
      <c r="H56" s="60"/>
      <c r="I56" s="61"/>
    </row>
    <row r="57" spans="2:9">
      <c r="B57" s="62"/>
      <c r="C57" s="20" t="s">
        <v>328</v>
      </c>
      <c r="D57" s="17"/>
      <c r="E57" s="17"/>
      <c r="F57" s="20"/>
      <c r="G57" s="60"/>
      <c r="H57" s="60"/>
      <c r="I57" s="61"/>
    </row>
    <row r="58" spans="2:9">
      <c r="B58" s="62"/>
      <c r="C58" s="20" t="s">
        <v>336</v>
      </c>
      <c r="D58" s="17"/>
      <c r="E58" s="17"/>
      <c r="F58" s="20"/>
      <c r="G58" s="60"/>
      <c r="H58" s="60"/>
      <c r="I58" s="61"/>
    </row>
    <row r="59" spans="2:9">
      <c r="B59" s="62"/>
      <c r="C59" s="20" t="s">
        <v>364</v>
      </c>
      <c r="D59" s="17"/>
      <c r="E59" s="17"/>
      <c r="F59" s="20"/>
      <c r="G59" s="60"/>
      <c r="H59" s="60"/>
      <c r="I59" s="61"/>
    </row>
    <row r="60" spans="2:9">
      <c r="B60" s="62"/>
      <c r="C60" s="20" t="s">
        <v>37</v>
      </c>
      <c r="D60" s="17"/>
      <c r="E60" s="17"/>
      <c r="F60" s="20"/>
      <c r="G60" s="60"/>
      <c r="H60" s="60"/>
      <c r="I60" s="61"/>
    </row>
    <row r="61" spans="2:9">
      <c r="B61" s="62"/>
      <c r="C61" s="20" t="s">
        <v>359</v>
      </c>
      <c r="D61" s="17"/>
      <c r="E61" s="17"/>
      <c r="F61" s="20"/>
      <c r="G61" s="60"/>
      <c r="H61" s="60"/>
      <c r="I61" s="61"/>
    </row>
    <row r="62" spans="2:9">
      <c r="B62" s="62"/>
      <c r="C62" s="20" t="s">
        <v>366</v>
      </c>
      <c r="D62" s="17"/>
      <c r="E62" s="17"/>
      <c r="F62" s="20"/>
      <c r="G62" s="60"/>
      <c r="H62" s="60"/>
      <c r="I62" s="61"/>
    </row>
    <row r="63" spans="2:9">
      <c r="B63" s="62"/>
      <c r="C63" s="20" t="s">
        <v>216</v>
      </c>
      <c r="D63" s="17"/>
      <c r="E63" s="17"/>
      <c r="F63" s="20"/>
      <c r="G63" s="60"/>
      <c r="H63" s="60"/>
      <c r="I63" s="61"/>
    </row>
    <row r="64" spans="2:9">
      <c r="B64" s="62"/>
      <c r="C64" s="25" t="s">
        <v>9</v>
      </c>
      <c r="D64" s="17"/>
      <c r="E64" s="17"/>
      <c r="F64" s="20"/>
      <c r="G64" s="60"/>
      <c r="H64" s="60"/>
      <c r="I64" s="61"/>
    </row>
    <row r="65" spans="2:9">
      <c r="B65" s="62"/>
      <c r="C65" s="20" t="s">
        <v>167</v>
      </c>
      <c r="D65" s="17"/>
      <c r="E65" s="17"/>
      <c r="F65" s="20"/>
      <c r="G65" s="60"/>
      <c r="H65" s="60"/>
      <c r="I65" s="61"/>
    </row>
    <row r="66" spans="2:9">
      <c r="B66" s="62"/>
      <c r="C66" s="20" t="s">
        <v>220</v>
      </c>
      <c r="D66" s="17"/>
      <c r="E66" s="17"/>
      <c r="F66" s="20"/>
      <c r="G66" s="60"/>
      <c r="H66" s="60"/>
      <c r="I66" s="61"/>
    </row>
    <row r="67" spans="2:9">
      <c r="B67" s="62"/>
      <c r="C67" s="20"/>
      <c r="D67" s="17"/>
      <c r="E67" s="17"/>
      <c r="F67" s="20"/>
      <c r="G67" s="60"/>
      <c r="H67" s="60"/>
      <c r="I67" s="61"/>
    </row>
    <row r="68" spans="2:9">
      <c r="B68" s="64" t="s">
        <v>39</v>
      </c>
      <c r="C68" s="21" t="s">
        <v>177</v>
      </c>
      <c r="D68" s="17" t="s">
        <v>35</v>
      </c>
      <c r="E68" s="17"/>
      <c r="F68" s="60">
        <v>504325</v>
      </c>
      <c r="G68" s="60">
        <f t="shared" si="0"/>
        <v>0</v>
      </c>
      <c r="H68" s="60">
        <v>66439</v>
      </c>
      <c r="I68" s="61">
        <f t="shared" si="1"/>
        <v>0</v>
      </c>
    </row>
    <row r="69" spans="2:9">
      <c r="B69" s="62"/>
      <c r="C69" s="21" t="s">
        <v>142</v>
      </c>
      <c r="D69" s="20"/>
      <c r="E69" s="20"/>
      <c r="F69" s="20"/>
      <c r="G69" s="60"/>
      <c r="H69" s="20"/>
      <c r="I69" s="61"/>
    </row>
    <row r="70" spans="2:9">
      <c r="B70" s="62"/>
      <c r="C70" s="20" t="s">
        <v>225</v>
      </c>
      <c r="D70" s="17"/>
      <c r="E70" s="17"/>
      <c r="F70" s="20"/>
      <c r="G70" s="60"/>
      <c r="H70" s="60"/>
      <c r="I70" s="61"/>
    </row>
    <row r="71" spans="2:9">
      <c r="B71" s="62"/>
      <c r="C71" s="20" t="s">
        <v>226</v>
      </c>
      <c r="D71" s="17"/>
      <c r="E71" s="17"/>
      <c r="F71" s="20"/>
      <c r="G71" s="60"/>
      <c r="H71" s="60"/>
      <c r="I71" s="61"/>
    </row>
    <row r="72" spans="2:9">
      <c r="B72" s="62"/>
      <c r="C72" s="20" t="s">
        <v>227</v>
      </c>
      <c r="D72" s="17"/>
      <c r="E72" s="17"/>
      <c r="F72" s="20"/>
      <c r="G72" s="60"/>
      <c r="H72" s="60"/>
      <c r="I72" s="61"/>
    </row>
    <row r="73" spans="2:9">
      <c r="B73" s="62"/>
      <c r="C73" s="20" t="s">
        <v>228</v>
      </c>
      <c r="D73" s="17"/>
      <c r="E73" s="17"/>
      <c r="F73" s="20"/>
      <c r="G73" s="60"/>
      <c r="H73" s="60"/>
      <c r="I73" s="61"/>
    </row>
    <row r="74" spans="2:9">
      <c r="B74" s="62"/>
      <c r="C74" s="20" t="s">
        <v>332</v>
      </c>
      <c r="D74" s="17"/>
      <c r="E74" s="17"/>
      <c r="F74" s="20"/>
      <c r="G74" s="60"/>
      <c r="H74" s="60"/>
      <c r="I74" s="61"/>
    </row>
    <row r="75" spans="2:9">
      <c r="B75" s="62"/>
      <c r="C75" s="20" t="s">
        <v>338</v>
      </c>
      <c r="D75" s="17"/>
      <c r="E75" s="17"/>
      <c r="F75" s="20"/>
      <c r="G75" s="60"/>
      <c r="H75" s="60"/>
      <c r="I75" s="61"/>
    </row>
    <row r="76" spans="2:9">
      <c r="B76" s="62"/>
      <c r="C76" s="20" t="s">
        <v>372</v>
      </c>
      <c r="D76" s="17"/>
      <c r="E76" s="17"/>
      <c r="F76" s="20"/>
      <c r="G76" s="60"/>
      <c r="H76" s="60"/>
      <c r="I76" s="61"/>
    </row>
    <row r="77" spans="2:9">
      <c r="B77" s="62"/>
      <c r="C77" s="20" t="s">
        <v>40</v>
      </c>
      <c r="D77" s="17"/>
      <c r="E77" s="17"/>
      <c r="F77" s="20"/>
      <c r="G77" s="60"/>
      <c r="H77" s="60"/>
      <c r="I77" s="61"/>
    </row>
    <row r="78" spans="2:9">
      <c r="B78" s="62"/>
      <c r="C78" s="20" t="s">
        <v>360</v>
      </c>
      <c r="D78" s="17"/>
      <c r="E78" s="17"/>
      <c r="F78" s="20"/>
      <c r="G78" s="60"/>
      <c r="H78" s="60"/>
      <c r="I78" s="61"/>
    </row>
    <row r="79" spans="2:9">
      <c r="B79" s="62"/>
      <c r="C79" s="20" t="s">
        <v>229</v>
      </c>
      <c r="D79" s="17"/>
      <c r="E79" s="17"/>
      <c r="F79" s="20"/>
      <c r="G79" s="60"/>
      <c r="H79" s="60"/>
      <c r="I79" s="61"/>
    </row>
    <row r="80" spans="2:9">
      <c r="B80" s="62"/>
      <c r="C80" s="20" t="s">
        <v>369</v>
      </c>
      <c r="D80" s="17"/>
      <c r="E80" s="17"/>
      <c r="F80" s="20"/>
      <c r="G80" s="60"/>
      <c r="H80" s="60"/>
      <c r="I80" s="61"/>
    </row>
    <row r="81" spans="2:9">
      <c r="B81" s="62"/>
      <c r="C81" s="20" t="s">
        <v>38</v>
      </c>
      <c r="D81" s="17"/>
      <c r="E81" s="17"/>
      <c r="F81" s="20"/>
      <c r="G81" s="60"/>
      <c r="H81" s="60"/>
      <c r="I81" s="61"/>
    </row>
    <row r="82" spans="2:9">
      <c r="B82" s="62"/>
      <c r="C82" s="20" t="s">
        <v>371</v>
      </c>
      <c r="D82" s="17"/>
      <c r="E82" s="17"/>
      <c r="F82" s="20"/>
      <c r="G82" s="60"/>
      <c r="H82" s="60"/>
      <c r="I82" s="61"/>
    </row>
    <row r="83" spans="2:9">
      <c r="B83" s="62"/>
      <c r="C83" s="20" t="s">
        <v>220</v>
      </c>
      <c r="D83" s="17"/>
      <c r="E83" s="17"/>
      <c r="F83" s="20"/>
      <c r="G83" s="60"/>
      <c r="H83" s="60"/>
      <c r="I83" s="61"/>
    </row>
    <row r="84" spans="2:9">
      <c r="B84" s="62"/>
      <c r="C84" s="20"/>
      <c r="D84" s="17"/>
      <c r="E84" s="17"/>
      <c r="F84" s="20"/>
      <c r="G84" s="60"/>
      <c r="H84" s="60"/>
      <c r="I84" s="61"/>
    </row>
    <row r="85" spans="2:9">
      <c r="B85" s="62" t="s">
        <v>41</v>
      </c>
      <c r="C85" s="21" t="s">
        <v>177</v>
      </c>
      <c r="D85" s="17" t="s">
        <v>35</v>
      </c>
      <c r="E85" s="17">
        <v>3</v>
      </c>
      <c r="F85" s="60">
        <v>495015</v>
      </c>
      <c r="G85" s="60">
        <f t="shared" ref="G85:G139" si="2">F85*E85</f>
        <v>1485045</v>
      </c>
      <c r="H85" s="60">
        <v>66439</v>
      </c>
      <c r="I85" s="61">
        <f t="shared" ref="I85:I139" si="3">H85*E85</f>
        <v>199317</v>
      </c>
    </row>
    <row r="86" spans="2:9">
      <c r="B86" s="62"/>
      <c r="C86" s="21" t="s">
        <v>142</v>
      </c>
      <c r="D86" s="17"/>
      <c r="E86" s="17"/>
      <c r="F86" s="20"/>
      <c r="G86" s="60"/>
      <c r="H86" s="60"/>
      <c r="I86" s="61"/>
    </row>
    <row r="87" spans="2:9">
      <c r="B87" s="62"/>
      <c r="C87" s="16" t="s">
        <v>234</v>
      </c>
      <c r="D87" s="17"/>
      <c r="E87" s="17"/>
      <c r="F87" s="20"/>
      <c r="G87" s="60"/>
      <c r="H87" s="60"/>
      <c r="I87" s="61"/>
    </row>
    <row r="88" spans="2:9">
      <c r="B88" s="62"/>
      <c r="C88" s="16" t="s">
        <v>180</v>
      </c>
      <c r="D88" s="17"/>
      <c r="E88" s="17"/>
      <c r="F88" s="20"/>
      <c r="G88" s="60"/>
      <c r="H88" s="60"/>
      <c r="I88" s="61"/>
    </row>
    <row r="89" spans="2:9">
      <c r="B89" s="62"/>
      <c r="C89" s="20" t="s">
        <v>231</v>
      </c>
      <c r="D89" s="17"/>
      <c r="E89" s="17"/>
      <c r="F89" s="20"/>
      <c r="G89" s="60"/>
      <c r="H89" s="60"/>
      <c r="I89" s="61"/>
    </row>
    <row r="90" spans="2:9">
      <c r="B90" s="62"/>
      <c r="C90" s="16" t="s">
        <v>145</v>
      </c>
      <c r="D90" s="17"/>
      <c r="E90" s="17"/>
      <c r="F90" s="20"/>
      <c r="G90" s="60"/>
      <c r="H90" s="60"/>
      <c r="I90" s="61"/>
    </row>
    <row r="91" spans="2:9">
      <c r="B91" s="62"/>
      <c r="C91" s="16" t="s">
        <v>7</v>
      </c>
      <c r="D91" s="17"/>
      <c r="E91" s="17"/>
      <c r="F91" s="20"/>
      <c r="G91" s="60"/>
      <c r="H91" s="60"/>
      <c r="I91" s="61"/>
    </row>
    <row r="92" spans="2:9">
      <c r="B92" s="62"/>
      <c r="C92" s="16" t="s">
        <v>147</v>
      </c>
      <c r="D92" s="17"/>
      <c r="E92" s="17"/>
      <c r="F92" s="20"/>
      <c r="G92" s="60"/>
      <c r="H92" s="60"/>
      <c r="I92" s="61"/>
    </row>
    <row r="93" spans="2:9">
      <c r="B93" s="62"/>
      <c r="C93" s="20" t="s">
        <v>167</v>
      </c>
      <c r="D93" s="17"/>
      <c r="E93" s="17"/>
      <c r="F93" s="20"/>
      <c r="G93" s="60"/>
      <c r="H93" s="60"/>
      <c r="I93" s="61"/>
    </row>
    <row r="94" spans="2:9">
      <c r="B94" s="62"/>
      <c r="C94" s="20" t="s">
        <v>220</v>
      </c>
      <c r="D94" s="17"/>
      <c r="E94" s="17"/>
      <c r="F94" s="20"/>
      <c r="G94" s="60"/>
      <c r="H94" s="60"/>
      <c r="I94" s="61"/>
    </row>
    <row r="95" spans="2:9">
      <c r="B95" s="62"/>
      <c r="C95" s="20"/>
      <c r="D95" s="17"/>
      <c r="E95" s="17"/>
      <c r="F95" s="20"/>
      <c r="G95" s="60"/>
      <c r="H95" s="60"/>
      <c r="I95" s="61"/>
    </row>
    <row r="96" spans="2:9">
      <c r="B96" s="62" t="s">
        <v>42</v>
      </c>
      <c r="C96" s="21" t="s">
        <v>232</v>
      </c>
      <c r="D96" s="17" t="s">
        <v>35</v>
      </c>
      <c r="E96" s="17">
        <v>2</v>
      </c>
      <c r="F96" s="60">
        <v>1365284</v>
      </c>
      <c r="G96" s="60">
        <f t="shared" si="2"/>
        <v>2730568</v>
      </c>
      <c r="H96" s="60">
        <v>133000</v>
      </c>
      <c r="I96" s="61">
        <f t="shared" si="3"/>
        <v>266000</v>
      </c>
    </row>
    <row r="97" spans="2:9">
      <c r="B97" s="62"/>
      <c r="C97" s="21" t="s">
        <v>142</v>
      </c>
      <c r="D97" s="17"/>
      <c r="E97" s="17"/>
      <c r="F97" s="20"/>
      <c r="G97" s="60"/>
      <c r="H97" s="60"/>
      <c r="I97" s="61"/>
    </row>
    <row r="98" spans="2:9">
      <c r="B98" s="62"/>
      <c r="C98" s="20" t="s">
        <v>210</v>
      </c>
      <c r="D98" s="17"/>
      <c r="E98" s="17"/>
      <c r="F98" s="20"/>
      <c r="G98" s="60"/>
      <c r="H98" s="60"/>
      <c r="I98" s="61"/>
    </row>
    <row r="99" spans="2:9">
      <c r="B99" s="62"/>
      <c r="C99" s="20" t="s">
        <v>211</v>
      </c>
      <c r="D99" s="17"/>
      <c r="E99" s="17"/>
      <c r="F99" s="20"/>
      <c r="G99" s="60"/>
      <c r="H99" s="60"/>
      <c r="I99" s="61"/>
    </row>
    <row r="100" spans="2:9">
      <c r="B100" s="62"/>
      <c r="C100" s="20" t="s">
        <v>36</v>
      </c>
      <c r="D100" s="17"/>
      <c r="E100" s="17"/>
      <c r="F100" s="20"/>
      <c r="G100" s="60"/>
      <c r="H100" s="60"/>
      <c r="I100" s="61"/>
    </row>
    <row r="101" spans="2:9">
      <c r="B101" s="62"/>
      <c r="C101" s="25" t="s">
        <v>235</v>
      </c>
      <c r="D101" s="17"/>
      <c r="E101" s="17"/>
      <c r="F101" s="20"/>
      <c r="G101" s="60"/>
      <c r="H101" s="60"/>
      <c r="I101" s="61"/>
    </row>
    <row r="102" spans="2:9">
      <c r="B102" s="62"/>
      <c r="C102" s="20" t="s">
        <v>333</v>
      </c>
      <c r="D102" s="17"/>
      <c r="E102" s="17"/>
      <c r="F102" s="20"/>
      <c r="G102" s="60"/>
      <c r="H102" s="60"/>
      <c r="I102" s="61"/>
    </row>
    <row r="103" spans="2:9">
      <c r="B103" s="62"/>
      <c r="C103" s="20" t="s">
        <v>339</v>
      </c>
      <c r="D103" s="17"/>
      <c r="E103" s="17"/>
      <c r="F103" s="20"/>
      <c r="G103" s="60"/>
      <c r="H103" s="60"/>
      <c r="I103" s="61"/>
    </row>
    <row r="104" spans="2:9">
      <c r="B104" s="62"/>
      <c r="C104" s="20" t="s">
        <v>357</v>
      </c>
      <c r="D104" s="17"/>
      <c r="E104" s="17"/>
      <c r="F104" s="20"/>
      <c r="G104" s="60"/>
      <c r="H104" s="60"/>
      <c r="I104" s="61"/>
    </row>
    <row r="105" spans="2:9">
      <c r="B105" s="62"/>
      <c r="C105" s="20" t="s">
        <v>365</v>
      </c>
      <c r="D105" s="17"/>
      <c r="E105" s="17"/>
      <c r="F105" s="20"/>
      <c r="G105" s="60"/>
      <c r="H105" s="60"/>
      <c r="I105" s="61"/>
    </row>
    <row r="106" spans="2:9">
      <c r="B106" s="62"/>
      <c r="C106" s="20" t="s">
        <v>216</v>
      </c>
      <c r="D106" s="17"/>
      <c r="E106" s="17"/>
      <c r="F106" s="20"/>
      <c r="G106" s="60"/>
      <c r="H106" s="60"/>
      <c r="I106" s="61"/>
    </row>
    <row r="107" spans="2:9">
      <c r="B107" s="62"/>
      <c r="C107" s="20" t="s">
        <v>237</v>
      </c>
      <c r="D107" s="17"/>
      <c r="E107" s="17"/>
      <c r="F107" s="20"/>
      <c r="G107" s="60"/>
      <c r="H107" s="60"/>
      <c r="I107" s="61"/>
    </row>
    <row r="108" spans="2:9">
      <c r="B108" s="15"/>
      <c r="C108" s="20" t="s">
        <v>326</v>
      </c>
      <c r="D108" s="17"/>
      <c r="E108" s="17"/>
      <c r="F108" s="20"/>
      <c r="G108" s="60"/>
      <c r="H108" s="60"/>
      <c r="I108" s="61"/>
    </row>
    <row r="109" spans="2:9">
      <c r="B109" s="15"/>
      <c r="C109" s="20" t="s">
        <v>238</v>
      </c>
      <c r="D109" s="17"/>
      <c r="E109" s="17"/>
      <c r="F109" s="20"/>
      <c r="G109" s="60"/>
      <c r="H109" s="60"/>
      <c r="I109" s="61"/>
    </row>
    <row r="110" spans="2:9">
      <c r="B110" s="15"/>
      <c r="C110" s="20" t="s">
        <v>167</v>
      </c>
      <c r="D110" s="17" t="s">
        <v>1</v>
      </c>
      <c r="E110" s="17"/>
      <c r="F110" s="20"/>
      <c r="G110" s="60"/>
      <c r="H110" s="60"/>
      <c r="I110" s="61"/>
    </row>
    <row r="111" spans="2:9">
      <c r="B111" s="15"/>
      <c r="C111" s="20" t="s">
        <v>220</v>
      </c>
      <c r="D111" s="17"/>
      <c r="E111" s="17"/>
      <c r="F111" s="20"/>
      <c r="G111" s="60"/>
      <c r="H111" s="60"/>
      <c r="I111" s="61"/>
    </row>
    <row r="112" spans="2:9">
      <c r="B112" s="15"/>
      <c r="C112" s="20"/>
      <c r="D112" s="17"/>
      <c r="E112" s="17"/>
      <c r="F112" s="20"/>
      <c r="G112" s="60"/>
      <c r="H112" s="60"/>
      <c r="I112" s="61"/>
    </row>
    <row r="113" spans="2:9">
      <c r="B113" s="15" t="s">
        <v>43</v>
      </c>
      <c r="C113" s="20" t="s">
        <v>181</v>
      </c>
      <c r="D113" s="17" t="s">
        <v>12</v>
      </c>
      <c r="E113" s="17">
        <v>1350</v>
      </c>
      <c r="F113" s="20">
        <v>850</v>
      </c>
      <c r="G113" s="60">
        <f t="shared" si="2"/>
        <v>1147500</v>
      </c>
      <c r="H113" s="60">
        <v>100</v>
      </c>
      <c r="I113" s="61">
        <f t="shared" si="3"/>
        <v>135000</v>
      </c>
    </row>
    <row r="114" spans="2:9">
      <c r="B114" s="15"/>
      <c r="C114" s="20"/>
      <c r="D114" s="17"/>
      <c r="E114" s="17"/>
      <c r="F114" s="20"/>
      <c r="G114" s="60"/>
      <c r="H114" s="60"/>
      <c r="I114" s="61"/>
    </row>
    <row r="115" spans="2:9">
      <c r="B115" s="15" t="s">
        <v>44</v>
      </c>
      <c r="C115" s="20" t="s">
        <v>182</v>
      </c>
      <c r="D115" s="17" t="s">
        <v>45</v>
      </c>
      <c r="E115" s="17"/>
      <c r="F115" s="20"/>
      <c r="G115" s="60"/>
      <c r="H115" s="60">
        <v>2000</v>
      </c>
      <c r="I115" s="61">
        <f t="shared" si="3"/>
        <v>0</v>
      </c>
    </row>
    <row r="116" spans="2:9">
      <c r="B116" s="15"/>
      <c r="C116" s="20"/>
      <c r="D116" s="17"/>
      <c r="E116" s="17"/>
      <c r="F116" s="20"/>
      <c r="G116" s="60"/>
      <c r="H116" s="60"/>
      <c r="I116" s="61"/>
    </row>
    <row r="117" spans="2:9">
      <c r="B117" s="15"/>
      <c r="C117" s="27" t="s">
        <v>239</v>
      </c>
      <c r="D117" s="17"/>
      <c r="E117" s="17"/>
      <c r="F117" s="20"/>
      <c r="G117" s="60">
        <f>SUM(G11:G116)</f>
        <v>13865907</v>
      </c>
      <c r="H117" s="60"/>
      <c r="I117" s="61">
        <f>SUM(I11:I116)</f>
        <v>1131477</v>
      </c>
    </row>
    <row r="118" spans="2:9">
      <c r="B118" s="15"/>
      <c r="C118" s="20"/>
      <c r="D118" s="17"/>
      <c r="E118" s="17"/>
      <c r="F118" s="20"/>
      <c r="G118" s="60"/>
      <c r="H118" s="60"/>
      <c r="I118" s="61"/>
    </row>
    <row r="119" spans="2:9">
      <c r="B119" s="64" t="s">
        <v>46</v>
      </c>
      <c r="C119" s="21" t="s">
        <v>240</v>
      </c>
      <c r="D119" s="17"/>
      <c r="E119" s="17"/>
      <c r="F119" s="20"/>
      <c r="G119" s="60"/>
      <c r="H119" s="60"/>
      <c r="I119" s="61"/>
    </row>
    <row r="120" spans="2:9">
      <c r="B120" s="15"/>
      <c r="C120" s="20"/>
      <c r="D120" s="17"/>
      <c r="E120" s="17"/>
      <c r="F120" s="20"/>
      <c r="G120" s="60"/>
      <c r="H120" s="60"/>
      <c r="I120" s="61"/>
    </row>
    <row r="121" spans="2:9">
      <c r="B121" s="15" t="s">
        <v>14</v>
      </c>
      <c r="C121" s="20" t="s">
        <v>374</v>
      </c>
      <c r="D121" s="17" t="s">
        <v>45</v>
      </c>
      <c r="E121" s="17">
        <v>1</v>
      </c>
      <c r="F121" s="60">
        <v>41000</v>
      </c>
      <c r="G121" s="60">
        <f t="shared" si="2"/>
        <v>41000</v>
      </c>
      <c r="H121" s="60">
        <v>4120</v>
      </c>
      <c r="I121" s="61">
        <f t="shared" si="3"/>
        <v>4120</v>
      </c>
    </row>
    <row r="122" spans="2:9">
      <c r="B122" s="15"/>
      <c r="C122" s="20"/>
      <c r="D122" s="17"/>
      <c r="E122" s="17"/>
      <c r="F122" s="20"/>
      <c r="G122" s="60"/>
      <c r="H122" s="60"/>
      <c r="I122" s="61"/>
    </row>
    <row r="123" spans="2:9">
      <c r="B123" s="15" t="s">
        <v>26</v>
      </c>
      <c r="C123" s="20" t="s">
        <v>242</v>
      </c>
      <c r="D123" s="17" t="s">
        <v>45</v>
      </c>
      <c r="E123" s="17">
        <v>1</v>
      </c>
      <c r="F123" s="60">
        <v>6460984</v>
      </c>
      <c r="G123" s="60">
        <f t="shared" si="2"/>
        <v>6460984</v>
      </c>
      <c r="H123" s="60">
        <v>419250</v>
      </c>
      <c r="I123" s="61">
        <f t="shared" si="3"/>
        <v>419250</v>
      </c>
    </row>
    <row r="124" spans="2:9">
      <c r="B124" s="15"/>
      <c r="C124" s="20"/>
      <c r="D124" s="17"/>
      <c r="E124" s="17"/>
      <c r="F124" s="20"/>
      <c r="G124" s="60"/>
      <c r="H124" s="60"/>
      <c r="I124" s="61"/>
    </row>
    <row r="125" spans="2:9">
      <c r="B125" s="15" t="s">
        <v>47</v>
      </c>
      <c r="C125" s="20" t="s">
        <v>245</v>
      </c>
      <c r="D125" s="17" t="s">
        <v>45</v>
      </c>
      <c r="E125" s="17">
        <v>1</v>
      </c>
      <c r="F125" s="60">
        <v>618700</v>
      </c>
      <c r="G125" s="60">
        <f t="shared" si="2"/>
        <v>618700</v>
      </c>
      <c r="H125" s="60">
        <v>10000</v>
      </c>
      <c r="I125" s="61">
        <f t="shared" si="3"/>
        <v>10000</v>
      </c>
    </row>
    <row r="126" spans="2:9">
      <c r="B126" s="15"/>
      <c r="C126" s="20" t="s">
        <v>247</v>
      </c>
      <c r="D126" s="17"/>
      <c r="E126" s="17"/>
      <c r="F126" s="20"/>
      <c r="G126" s="60"/>
      <c r="H126" s="60"/>
      <c r="I126" s="61"/>
    </row>
    <row r="127" spans="2:9">
      <c r="B127" s="15"/>
      <c r="C127" s="20" t="s">
        <v>244</v>
      </c>
      <c r="D127" s="17"/>
      <c r="E127" s="17"/>
      <c r="F127" s="20"/>
      <c r="G127" s="60"/>
      <c r="H127" s="60"/>
      <c r="I127" s="61"/>
    </row>
    <row r="128" spans="2:9">
      <c r="B128" s="15"/>
      <c r="C128" s="20"/>
      <c r="D128" s="17"/>
      <c r="E128" s="17"/>
      <c r="F128" s="20"/>
      <c r="G128" s="60"/>
      <c r="H128" s="60"/>
      <c r="I128" s="61"/>
    </row>
    <row r="129" spans="2:9">
      <c r="B129" s="15" t="s">
        <v>49</v>
      </c>
      <c r="C129" s="20" t="s">
        <v>246</v>
      </c>
      <c r="D129" s="17" t="s">
        <v>45</v>
      </c>
      <c r="E129" s="17">
        <v>1</v>
      </c>
      <c r="F129" s="60">
        <v>4969530</v>
      </c>
      <c r="G129" s="60">
        <f t="shared" si="2"/>
        <v>4969530</v>
      </c>
      <c r="H129" s="60">
        <v>419230</v>
      </c>
      <c r="I129" s="61">
        <f t="shared" si="3"/>
        <v>419230</v>
      </c>
    </row>
    <row r="130" spans="2:9">
      <c r="B130" s="15"/>
      <c r="C130" s="20"/>
      <c r="D130" s="17"/>
      <c r="E130" s="17"/>
      <c r="F130" s="20"/>
      <c r="G130" s="60">
        <f t="shared" si="2"/>
        <v>0</v>
      </c>
      <c r="H130" s="60"/>
      <c r="I130" s="61"/>
    </row>
    <row r="131" spans="2:9">
      <c r="B131" s="15" t="s">
        <v>50</v>
      </c>
      <c r="C131" s="20" t="s">
        <v>245</v>
      </c>
      <c r="D131" s="17" t="s">
        <v>45</v>
      </c>
      <c r="E131" s="17">
        <v>1</v>
      </c>
      <c r="F131" s="60">
        <v>457004</v>
      </c>
      <c r="G131" s="60">
        <f t="shared" si="2"/>
        <v>457004</v>
      </c>
      <c r="H131" s="60">
        <v>10000</v>
      </c>
      <c r="I131" s="61">
        <f t="shared" si="3"/>
        <v>10000</v>
      </c>
    </row>
    <row r="132" spans="2:9">
      <c r="B132" s="15"/>
      <c r="C132" s="20" t="s">
        <v>247</v>
      </c>
      <c r="D132" s="17"/>
      <c r="E132" s="17"/>
      <c r="F132" s="20"/>
      <c r="G132" s="60"/>
      <c r="H132" s="60"/>
      <c r="I132" s="61"/>
    </row>
    <row r="133" spans="2:9">
      <c r="B133" s="15"/>
      <c r="C133" s="20" t="s">
        <v>244</v>
      </c>
      <c r="D133" s="17"/>
      <c r="E133" s="17"/>
      <c r="F133" s="20"/>
      <c r="G133" s="60"/>
      <c r="H133" s="60"/>
      <c r="I133" s="61"/>
    </row>
    <row r="134" spans="2:9">
      <c r="B134" s="15"/>
      <c r="C134" s="20"/>
      <c r="D134" s="17"/>
      <c r="E134" s="17"/>
      <c r="F134" s="20"/>
      <c r="G134" s="60"/>
      <c r="H134" s="60"/>
      <c r="I134" s="61"/>
    </row>
    <row r="135" spans="2:9">
      <c r="B135" s="15" t="s">
        <v>52</v>
      </c>
      <c r="C135" s="20" t="s">
        <v>249</v>
      </c>
      <c r="D135" s="17" t="s">
        <v>35</v>
      </c>
      <c r="E135" s="17">
        <v>10</v>
      </c>
      <c r="F135" s="8">
        <v>27540</v>
      </c>
      <c r="G135" s="60">
        <f t="shared" si="2"/>
        <v>275400</v>
      </c>
      <c r="H135" s="60">
        <v>10000</v>
      </c>
      <c r="I135" s="61">
        <f t="shared" si="3"/>
        <v>100000</v>
      </c>
    </row>
    <row r="136" spans="2:9">
      <c r="B136" s="15"/>
      <c r="C136" s="20" t="s">
        <v>248</v>
      </c>
      <c r="D136" s="17"/>
      <c r="E136" s="17"/>
      <c r="F136" s="8"/>
      <c r="G136" s="60"/>
      <c r="H136" s="60"/>
      <c r="I136" s="61"/>
    </row>
    <row r="137" spans="2:9">
      <c r="B137" s="15"/>
      <c r="C137" s="20"/>
      <c r="D137" s="17"/>
      <c r="E137" s="17"/>
      <c r="F137" s="8"/>
      <c r="G137" s="60"/>
      <c r="H137" s="60"/>
      <c r="I137" s="61"/>
    </row>
    <row r="138" spans="2:9">
      <c r="B138" s="15"/>
      <c r="C138" s="20"/>
      <c r="D138" s="17"/>
      <c r="E138" s="17"/>
      <c r="F138" s="8"/>
      <c r="G138" s="60"/>
      <c r="H138" s="60"/>
      <c r="I138" s="61"/>
    </row>
    <row r="139" spans="2:9">
      <c r="B139" s="15" t="s">
        <v>53</v>
      </c>
      <c r="C139" s="20" t="s">
        <v>250</v>
      </c>
      <c r="D139" s="17" t="s">
        <v>35</v>
      </c>
      <c r="E139" s="17">
        <v>20</v>
      </c>
      <c r="F139" s="60">
        <v>27540</v>
      </c>
      <c r="G139" s="60">
        <f t="shared" si="2"/>
        <v>550800</v>
      </c>
      <c r="H139" s="60">
        <v>10000</v>
      </c>
      <c r="I139" s="61">
        <f t="shared" si="3"/>
        <v>200000</v>
      </c>
    </row>
    <row r="140" spans="2:9">
      <c r="B140" s="15"/>
      <c r="C140" s="20" t="s">
        <v>51</v>
      </c>
      <c r="D140" s="17"/>
      <c r="E140" s="17"/>
      <c r="F140" s="20"/>
      <c r="G140" s="60"/>
      <c r="H140" s="60"/>
      <c r="I140" s="61"/>
    </row>
    <row r="141" spans="2:9">
      <c r="B141" s="15"/>
      <c r="C141" s="20"/>
      <c r="D141" s="17"/>
      <c r="E141" s="17"/>
      <c r="F141" s="20"/>
      <c r="G141" s="60"/>
      <c r="H141" s="60"/>
      <c r="I141" s="61"/>
    </row>
    <row r="142" spans="2:9">
      <c r="B142" s="15" t="s">
        <v>92</v>
      </c>
      <c r="C142" s="20" t="s">
        <v>251</v>
      </c>
      <c r="D142" s="17" t="s">
        <v>45</v>
      </c>
      <c r="E142" s="17">
        <v>2</v>
      </c>
      <c r="F142" s="60"/>
      <c r="G142" s="60"/>
      <c r="H142" s="60">
        <v>22500</v>
      </c>
      <c r="I142" s="61">
        <f t="shared" ref="I142:I202" si="4">H142*E142</f>
        <v>45000</v>
      </c>
    </row>
    <row r="143" spans="2:9">
      <c r="B143" s="15"/>
      <c r="C143" s="20"/>
      <c r="D143" s="17"/>
      <c r="E143" s="17"/>
      <c r="F143" s="20"/>
      <c r="G143" s="60"/>
      <c r="H143" s="60"/>
      <c r="I143" s="61"/>
    </row>
    <row r="144" spans="2:9">
      <c r="B144" s="15" t="s">
        <v>93</v>
      </c>
      <c r="C144" s="20" t="s">
        <v>252</v>
      </c>
      <c r="D144" s="17" t="s">
        <v>35</v>
      </c>
      <c r="E144" s="17">
        <v>2</v>
      </c>
      <c r="F144" s="60">
        <v>85000</v>
      </c>
      <c r="G144" s="60">
        <f t="shared" ref="G144:G202" si="5">F144*E144</f>
        <v>170000</v>
      </c>
      <c r="H144" s="60">
        <v>47500</v>
      </c>
      <c r="I144" s="61">
        <f t="shared" si="4"/>
        <v>95000</v>
      </c>
    </row>
    <row r="145" spans="2:9">
      <c r="B145" s="15"/>
      <c r="C145" s="20"/>
      <c r="D145" s="17"/>
      <c r="E145" s="17"/>
      <c r="F145" s="20"/>
      <c r="G145" s="60"/>
      <c r="H145" s="60"/>
      <c r="I145" s="61"/>
    </row>
    <row r="146" spans="2:9">
      <c r="B146" s="15" t="s">
        <v>94</v>
      </c>
      <c r="C146" s="20" t="s">
        <v>182</v>
      </c>
      <c r="D146" s="17" t="s">
        <v>45</v>
      </c>
      <c r="E146" s="17">
        <v>2</v>
      </c>
      <c r="F146" s="20"/>
      <c r="G146" s="60"/>
      <c r="H146" s="60">
        <v>1500</v>
      </c>
      <c r="I146" s="61">
        <f t="shared" si="4"/>
        <v>3000</v>
      </c>
    </row>
    <row r="147" spans="2:9">
      <c r="B147" s="15"/>
      <c r="D147" s="17"/>
      <c r="E147" s="17"/>
      <c r="F147" s="20"/>
      <c r="G147" s="60"/>
      <c r="H147" s="60"/>
      <c r="I147" s="61"/>
    </row>
    <row r="148" spans="2:9">
      <c r="B148" s="15"/>
      <c r="C148" s="27" t="s">
        <v>183</v>
      </c>
      <c r="D148" s="17"/>
      <c r="E148" s="17"/>
      <c r="F148" s="20"/>
      <c r="G148" s="60">
        <f>SUM(G121:G147)</f>
        <v>13543418</v>
      </c>
      <c r="H148" s="60"/>
      <c r="I148" s="61">
        <f>SUM(I121:I147)</f>
        <v>1305600</v>
      </c>
    </row>
    <row r="149" spans="2:9">
      <c r="B149" s="15"/>
      <c r="C149" s="20"/>
      <c r="D149" s="17"/>
      <c r="E149" s="17"/>
      <c r="F149" s="20"/>
      <c r="G149" s="60"/>
      <c r="H149" s="60"/>
      <c r="I149" s="61"/>
    </row>
    <row r="150" spans="2:9">
      <c r="B150" s="65" t="s">
        <v>54</v>
      </c>
      <c r="C150" s="66" t="s">
        <v>377</v>
      </c>
      <c r="D150" s="67"/>
      <c r="E150" s="68"/>
      <c r="F150" s="69"/>
      <c r="G150" s="60"/>
      <c r="H150" s="70"/>
      <c r="I150" s="61"/>
    </row>
    <row r="151" spans="2:9">
      <c r="B151" s="65"/>
      <c r="C151" s="71" t="s">
        <v>142</v>
      </c>
      <c r="D151" s="67"/>
      <c r="E151" s="72"/>
      <c r="F151" s="69"/>
      <c r="G151" s="60"/>
      <c r="H151" s="70"/>
      <c r="I151" s="61"/>
    </row>
    <row r="152" spans="2:9">
      <c r="B152" s="65" t="s">
        <v>20</v>
      </c>
      <c r="C152" s="73" t="s">
        <v>95</v>
      </c>
      <c r="D152" s="67" t="s">
        <v>11</v>
      </c>
      <c r="E152" s="72"/>
      <c r="F152" s="69">
        <v>315000</v>
      </c>
      <c r="G152" s="60">
        <f t="shared" si="5"/>
        <v>0</v>
      </c>
      <c r="H152" s="70">
        <v>24000</v>
      </c>
      <c r="I152" s="61">
        <f t="shared" si="4"/>
        <v>0</v>
      </c>
    </row>
    <row r="153" spans="2:9">
      <c r="B153" s="65" t="s">
        <v>21</v>
      </c>
      <c r="C153" s="73" t="s">
        <v>96</v>
      </c>
      <c r="D153" s="67" t="s">
        <v>11</v>
      </c>
      <c r="E153" s="72"/>
      <c r="F153" s="69">
        <v>229000</v>
      </c>
      <c r="G153" s="60">
        <f t="shared" si="5"/>
        <v>0</v>
      </c>
      <c r="H153" s="70">
        <v>24000</v>
      </c>
      <c r="I153" s="61">
        <f t="shared" si="4"/>
        <v>0</v>
      </c>
    </row>
    <row r="154" spans="2:9">
      <c r="B154" s="65" t="s">
        <v>22</v>
      </c>
      <c r="C154" s="73" t="s">
        <v>97</v>
      </c>
      <c r="D154" s="67" t="s">
        <v>11</v>
      </c>
      <c r="E154" s="74">
        <v>2</v>
      </c>
      <c r="F154" s="75">
        <v>221650</v>
      </c>
      <c r="G154" s="60">
        <f>F154+E154</f>
        <v>221652</v>
      </c>
      <c r="H154" s="70">
        <v>24100</v>
      </c>
      <c r="I154" s="61">
        <f t="shared" si="4"/>
        <v>48200</v>
      </c>
    </row>
    <row r="155" spans="2:9">
      <c r="B155" s="65" t="s">
        <v>23</v>
      </c>
      <c r="C155" s="73" t="s">
        <v>98</v>
      </c>
      <c r="D155" s="67" t="s">
        <v>11</v>
      </c>
      <c r="E155" s="74">
        <v>15</v>
      </c>
      <c r="F155" s="76">
        <v>215687</v>
      </c>
      <c r="G155" s="60">
        <f t="shared" si="5"/>
        <v>3235305</v>
      </c>
      <c r="H155" s="70">
        <v>24100</v>
      </c>
      <c r="I155" s="61">
        <f t="shared" si="4"/>
        <v>361500</v>
      </c>
    </row>
    <row r="156" spans="2:9">
      <c r="B156" s="65" t="s">
        <v>24</v>
      </c>
      <c r="C156" s="73" t="s">
        <v>99</v>
      </c>
      <c r="D156" s="67" t="s">
        <v>11</v>
      </c>
      <c r="E156" s="74"/>
      <c r="F156" s="76">
        <v>195756</v>
      </c>
      <c r="G156" s="60">
        <f t="shared" si="5"/>
        <v>0</v>
      </c>
      <c r="H156" s="70">
        <v>24100</v>
      </c>
      <c r="I156" s="61">
        <f t="shared" si="4"/>
        <v>0</v>
      </c>
    </row>
    <row r="157" spans="2:9">
      <c r="B157" s="65" t="s">
        <v>25</v>
      </c>
      <c r="C157" s="73" t="s">
        <v>100</v>
      </c>
      <c r="D157" s="67" t="s">
        <v>11</v>
      </c>
      <c r="E157" s="74">
        <v>14</v>
      </c>
      <c r="F157" s="75">
        <v>175840</v>
      </c>
      <c r="G157" s="60">
        <f t="shared" si="5"/>
        <v>2461760</v>
      </c>
      <c r="H157" s="70">
        <v>24100</v>
      </c>
      <c r="I157" s="61">
        <f t="shared" si="4"/>
        <v>337400</v>
      </c>
    </row>
    <row r="158" spans="2:9">
      <c r="B158" s="65" t="s">
        <v>55</v>
      </c>
      <c r="C158" s="73" t="s">
        <v>101</v>
      </c>
      <c r="D158" s="67" t="s">
        <v>11</v>
      </c>
      <c r="E158" s="74">
        <v>251</v>
      </c>
      <c r="F158" s="75">
        <v>125105</v>
      </c>
      <c r="G158" s="60">
        <f t="shared" si="5"/>
        <v>31401355</v>
      </c>
      <c r="H158" s="70">
        <v>24100</v>
      </c>
      <c r="I158" s="61">
        <f t="shared" si="4"/>
        <v>6049100</v>
      </c>
    </row>
    <row r="159" spans="2:9">
      <c r="B159" s="65" t="s">
        <v>56</v>
      </c>
      <c r="C159" s="73" t="s">
        <v>379</v>
      </c>
      <c r="D159" s="67" t="s">
        <v>11</v>
      </c>
      <c r="E159" s="74">
        <v>106</v>
      </c>
      <c r="F159" s="69">
        <v>5320</v>
      </c>
      <c r="G159" s="60">
        <f t="shared" si="5"/>
        <v>563920</v>
      </c>
      <c r="H159" s="70">
        <v>528</v>
      </c>
      <c r="I159" s="61">
        <f t="shared" si="4"/>
        <v>55968</v>
      </c>
    </row>
    <row r="160" spans="2:9">
      <c r="B160" s="65" t="s">
        <v>57</v>
      </c>
      <c r="C160" s="73" t="s">
        <v>255</v>
      </c>
      <c r="D160" s="67" t="s">
        <v>11</v>
      </c>
      <c r="E160" s="74">
        <v>55</v>
      </c>
      <c r="F160" s="69">
        <v>6800</v>
      </c>
      <c r="G160" s="60">
        <f t="shared" si="5"/>
        <v>374000</v>
      </c>
      <c r="H160" s="70">
        <v>710</v>
      </c>
      <c r="I160" s="61">
        <f t="shared" si="4"/>
        <v>39050</v>
      </c>
    </row>
    <row r="161" spans="2:9">
      <c r="B161" s="65" t="s">
        <v>58</v>
      </c>
      <c r="C161" s="73" t="s">
        <v>256</v>
      </c>
      <c r="D161" s="67" t="s">
        <v>11</v>
      </c>
      <c r="E161" s="74">
        <v>274</v>
      </c>
      <c r="F161" s="69">
        <v>1250</v>
      </c>
      <c r="G161" s="60">
        <f t="shared" si="5"/>
        <v>342500</v>
      </c>
      <c r="H161" s="70">
        <v>120</v>
      </c>
      <c r="I161" s="61">
        <f t="shared" si="4"/>
        <v>32880</v>
      </c>
    </row>
    <row r="162" spans="2:9" ht="25.5">
      <c r="B162" s="65" t="s">
        <v>59</v>
      </c>
      <c r="C162" s="73" t="s">
        <v>257</v>
      </c>
      <c r="D162" s="67" t="s">
        <v>12</v>
      </c>
      <c r="E162" s="74"/>
      <c r="F162" s="69">
        <v>3000</v>
      </c>
      <c r="G162" s="60">
        <f t="shared" si="5"/>
        <v>0</v>
      </c>
      <c r="H162" s="70">
        <v>305</v>
      </c>
      <c r="I162" s="61">
        <f t="shared" si="4"/>
        <v>0</v>
      </c>
    </row>
    <row r="163" spans="2:9" ht="25.5">
      <c r="B163" s="65" t="s">
        <v>61</v>
      </c>
      <c r="C163" s="73" t="s">
        <v>258</v>
      </c>
      <c r="D163" s="67" t="s">
        <v>12</v>
      </c>
      <c r="E163" s="74">
        <v>4430</v>
      </c>
      <c r="F163" s="69">
        <v>2500</v>
      </c>
      <c r="G163" s="60">
        <f t="shared" si="5"/>
        <v>11075000</v>
      </c>
      <c r="H163" s="70">
        <v>305</v>
      </c>
      <c r="I163" s="61">
        <f t="shared" si="4"/>
        <v>1351150</v>
      </c>
    </row>
    <row r="164" spans="2:9" ht="25.5">
      <c r="B164" s="65" t="s">
        <v>62</v>
      </c>
      <c r="C164" s="73" t="s">
        <v>259</v>
      </c>
      <c r="D164" s="67" t="s">
        <v>12</v>
      </c>
      <c r="E164" s="74">
        <v>4300</v>
      </c>
      <c r="F164" s="69">
        <v>1000</v>
      </c>
      <c r="G164" s="60">
        <f t="shared" si="5"/>
        <v>4300000</v>
      </c>
      <c r="H164" s="70">
        <v>215</v>
      </c>
      <c r="I164" s="61">
        <f t="shared" si="4"/>
        <v>924500</v>
      </c>
    </row>
    <row r="165" spans="2:9" ht="25.5">
      <c r="B165" s="65" t="s">
        <v>63</v>
      </c>
      <c r="C165" s="73" t="s">
        <v>260</v>
      </c>
      <c r="D165" s="67" t="s">
        <v>12</v>
      </c>
      <c r="E165" s="74"/>
      <c r="F165" s="69">
        <v>400</v>
      </c>
      <c r="G165" s="60">
        <f t="shared" si="5"/>
        <v>0</v>
      </c>
      <c r="H165" s="70">
        <v>125</v>
      </c>
      <c r="I165" s="61">
        <f t="shared" si="4"/>
        <v>0</v>
      </c>
    </row>
    <row r="166" spans="2:9">
      <c r="B166" s="65" t="s">
        <v>88</v>
      </c>
      <c r="C166" s="73" t="s">
        <v>60</v>
      </c>
      <c r="D166" s="67" t="s">
        <v>11</v>
      </c>
      <c r="E166" s="74">
        <v>105</v>
      </c>
      <c r="F166" s="69">
        <v>2100</v>
      </c>
      <c r="G166" s="60">
        <f t="shared" si="5"/>
        <v>220500</v>
      </c>
      <c r="H166" s="70">
        <v>310</v>
      </c>
      <c r="I166" s="61">
        <f t="shared" si="4"/>
        <v>32550</v>
      </c>
    </row>
    <row r="167" spans="2:9">
      <c r="B167" s="65" t="s">
        <v>102</v>
      </c>
      <c r="C167" s="73" t="s">
        <v>261</v>
      </c>
      <c r="D167" s="67" t="s">
        <v>11</v>
      </c>
      <c r="E167" s="68"/>
      <c r="F167" s="69"/>
      <c r="G167" s="60">
        <f t="shared" si="5"/>
        <v>0</v>
      </c>
      <c r="H167" s="70"/>
      <c r="I167" s="61"/>
    </row>
    <row r="168" spans="2:9">
      <c r="B168" s="65" t="s">
        <v>103</v>
      </c>
      <c r="C168" s="77" t="s">
        <v>262</v>
      </c>
      <c r="D168" s="67" t="s">
        <v>11</v>
      </c>
      <c r="E168" s="74">
        <v>13</v>
      </c>
      <c r="F168" s="74">
        <v>85000</v>
      </c>
      <c r="G168" s="60">
        <f t="shared" si="5"/>
        <v>1105000</v>
      </c>
      <c r="H168" s="70">
        <v>25000</v>
      </c>
      <c r="I168" s="61">
        <f t="shared" si="4"/>
        <v>325000</v>
      </c>
    </row>
    <row r="169" spans="2:9">
      <c r="B169" s="65" t="s">
        <v>104</v>
      </c>
      <c r="C169" s="77" t="s">
        <v>182</v>
      </c>
      <c r="D169" s="67" t="s">
        <v>11</v>
      </c>
      <c r="E169" s="76">
        <f>E158+E157+E156+E155+E154+E153+E152</f>
        <v>282</v>
      </c>
      <c r="F169" s="74"/>
      <c r="G169" s="60"/>
      <c r="H169" s="70">
        <v>1500</v>
      </c>
      <c r="I169" s="61">
        <f t="shared" si="4"/>
        <v>423000</v>
      </c>
    </row>
    <row r="170" spans="2:9">
      <c r="B170" s="65"/>
      <c r="C170" s="66" t="s">
        <v>263</v>
      </c>
      <c r="D170" s="67"/>
      <c r="E170" s="68"/>
      <c r="F170" s="69"/>
      <c r="G170" s="60">
        <f>SUM(G152:G169)</f>
        <v>55300992</v>
      </c>
      <c r="H170" s="70"/>
      <c r="I170" s="61">
        <f>SUM(I152:I169)</f>
        <v>9980298</v>
      </c>
    </row>
    <row r="171" spans="2:9">
      <c r="B171" s="65"/>
      <c r="C171" s="73"/>
      <c r="D171" s="67"/>
      <c r="E171" s="68"/>
      <c r="F171" s="69"/>
      <c r="G171" s="60"/>
      <c r="H171" s="70"/>
      <c r="I171" s="61"/>
    </row>
    <row r="172" spans="2:9">
      <c r="B172" s="65"/>
      <c r="C172" s="73"/>
      <c r="D172" s="67"/>
      <c r="E172" s="68"/>
      <c r="F172" s="69"/>
      <c r="G172" s="60"/>
      <c r="H172" s="70"/>
      <c r="I172" s="61"/>
    </row>
    <row r="173" spans="2:9">
      <c r="B173" s="65" t="s">
        <v>64</v>
      </c>
      <c r="C173" s="78" t="s">
        <v>264</v>
      </c>
      <c r="D173" s="67"/>
      <c r="E173" s="68"/>
      <c r="F173" s="69"/>
      <c r="G173" s="60"/>
      <c r="H173" s="70"/>
      <c r="I173" s="61"/>
    </row>
    <row r="174" spans="2:9">
      <c r="B174" s="65"/>
      <c r="C174" s="78"/>
      <c r="D174" s="67"/>
      <c r="E174" s="68"/>
      <c r="F174" s="69"/>
      <c r="G174" s="60"/>
      <c r="H174" s="70"/>
      <c r="I174" s="61"/>
    </row>
    <row r="175" spans="2:9">
      <c r="B175" s="65"/>
      <c r="C175" s="79" t="s">
        <v>142</v>
      </c>
      <c r="D175" s="67"/>
      <c r="E175" s="68"/>
      <c r="F175" s="69"/>
      <c r="G175" s="60"/>
      <c r="H175" s="70"/>
      <c r="I175" s="61"/>
    </row>
    <row r="176" spans="2:9">
      <c r="B176" s="65"/>
      <c r="C176" s="79"/>
      <c r="D176" s="67"/>
      <c r="E176" s="68"/>
      <c r="F176" s="69"/>
      <c r="G176" s="60"/>
      <c r="H176" s="70"/>
      <c r="I176" s="61"/>
    </row>
    <row r="177" spans="2:9">
      <c r="B177" s="65" t="s">
        <v>65</v>
      </c>
      <c r="C177" s="77" t="s">
        <v>266</v>
      </c>
      <c r="D177" s="67" t="s">
        <v>11</v>
      </c>
      <c r="E177" s="80">
        <v>1</v>
      </c>
      <c r="F177" s="81">
        <v>361108</v>
      </c>
      <c r="G177" s="60">
        <f t="shared" si="5"/>
        <v>361108</v>
      </c>
      <c r="H177" s="70">
        <v>5200</v>
      </c>
      <c r="I177" s="61">
        <f t="shared" si="4"/>
        <v>5200</v>
      </c>
    </row>
    <row r="178" spans="2:9">
      <c r="B178" s="65"/>
      <c r="C178" s="82"/>
      <c r="D178" s="67"/>
      <c r="E178" s="83"/>
      <c r="F178" s="20"/>
      <c r="G178" s="60"/>
      <c r="H178" s="70"/>
      <c r="I178" s="61"/>
    </row>
    <row r="179" spans="2:9">
      <c r="B179" s="65" t="s">
        <v>67</v>
      </c>
      <c r="C179" s="84" t="s">
        <v>267</v>
      </c>
      <c r="D179" s="67" t="s">
        <v>11</v>
      </c>
      <c r="E179" s="83">
        <v>1</v>
      </c>
      <c r="F179" s="81">
        <v>352066</v>
      </c>
      <c r="G179" s="60">
        <f t="shared" si="5"/>
        <v>352066</v>
      </c>
      <c r="H179" s="70">
        <v>5200</v>
      </c>
      <c r="I179" s="61">
        <f t="shared" si="4"/>
        <v>5200</v>
      </c>
    </row>
    <row r="180" spans="2:9">
      <c r="B180" s="65"/>
      <c r="C180" s="82"/>
      <c r="D180" s="67"/>
      <c r="E180" s="83"/>
      <c r="F180" s="20"/>
      <c r="G180" s="60"/>
      <c r="H180" s="70"/>
      <c r="I180" s="61"/>
    </row>
    <row r="181" spans="2:9">
      <c r="B181" s="65" t="s">
        <v>68</v>
      </c>
      <c r="C181" s="84" t="s">
        <v>268</v>
      </c>
      <c r="D181" s="67" t="s">
        <v>11</v>
      </c>
      <c r="E181" s="83">
        <v>1</v>
      </c>
      <c r="F181" s="81">
        <v>84525</v>
      </c>
      <c r="G181" s="60">
        <f t="shared" si="5"/>
        <v>84525</v>
      </c>
      <c r="H181" s="70">
        <v>400</v>
      </c>
      <c r="I181" s="61">
        <f t="shared" si="4"/>
        <v>400</v>
      </c>
    </row>
    <row r="182" spans="2:9">
      <c r="B182" s="65"/>
      <c r="C182" s="85"/>
      <c r="D182" s="67"/>
      <c r="E182" s="83"/>
      <c r="F182" s="20"/>
      <c r="G182" s="60"/>
      <c r="H182" s="70"/>
      <c r="I182" s="61"/>
    </row>
    <row r="183" spans="2:9">
      <c r="B183" s="65" t="s">
        <v>76</v>
      </c>
      <c r="C183" s="77" t="s">
        <v>269</v>
      </c>
      <c r="D183" s="67" t="s">
        <v>11</v>
      </c>
      <c r="E183" s="83">
        <v>1</v>
      </c>
      <c r="F183" s="81">
        <v>12158</v>
      </c>
      <c r="G183" s="60">
        <f t="shared" si="5"/>
        <v>12158</v>
      </c>
      <c r="H183" s="70">
        <v>1500</v>
      </c>
      <c r="I183" s="61">
        <f t="shared" si="4"/>
        <v>1500</v>
      </c>
    </row>
    <row r="184" spans="2:9">
      <c r="B184" s="65" t="s">
        <v>77</v>
      </c>
      <c r="C184" s="77" t="s">
        <v>270</v>
      </c>
      <c r="D184" s="67"/>
      <c r="E184" s="80"/>
      <c r="F184" s="20"/>
      <c r="G184" s="60"/>
      <c r="H184" s="70"/>
      <c r="I184" s="61"/>
    </row>
    <row r="185" spans="2:9">
      <c r="B185" s="65" t="s">
        <v>78</v>
      </c>
      <c r="C185" s="77" t="s">
        <v>271</v>
      </c>
      <c r="D185" s="67" t="s">
        <v>11</v>
      </c>
      <c r="E185" s="80">
        <v>1</v>
      </c>
      <c r="F185" s="86">
        <v>1000</v>
      </c>
      <c r="G185" s="60">
        <f t="shared" si="5"/>
        <v>1000</v>
      </c>
      <c r="H185" s="70">
        <v>100</v>
      </c>
      <c r="I185" s="61">
        <f t="shared" si="4"/>
        <v>100</v>
      </c>
    </row>
    <row r="186" spans="2:9">
      <c r="B186" s="65"/>
      <c r="C186" s="79" t="s">
        <v>272</v>
      </c>
      <c r="D186" s="67"/>
      <c r="E186" s="80"/>
      <c r="F186" s="20"/>
      <c r="G186" s="60"/>
      <c r="H186" s="70"/>
      <c r="I186" s="61"/>
    </row>
    <row r="187" spans="2:9">
      <c r="B187" s="65" t="s">
        <v>79</v>
      </c>
      <c r="C187" s="77" t="s">
        <v>273</v>
      </c>
      <c r="D187" s="67" t="s">
        <v>11</v>
      </c>
      <c r="E187" s="80">
        <v>1</v>
      </c>
      <c r="F187" s="77"/>
      <c r="G187" s="60">
        <f t="shared" si="5"/>
        <v>0</v>
      </c>
      <c r="H187" s="70">
        <v>100000</v>
      </c>
      <c r="I187" s="61">
        <f t="shared" si="4"/>
        <v>100000</v>
      </c>
    </row>
    <row r="188" spans="2:9">
      <c r="B188" s="65"/>
      <c r="C188" s="77" t="s">
        <v>275</v>
      </c>
      <c r="D188" s="67"/>
      <c r="E188" s="68"/>
      <c r="F188" s="69"/>
      <c r="G188" s="60"/>
      <c r="H188" s="70"/>
      <c r="I188" s="61"/>
    </row>
    <row r="189" spans="2:9">
      <c r="B189" s="65"/>
      <c r="C189" s="73" t="s">
        <v>105</v>
      </c>
      <c r="D189" s="67"/>
      <c r="E189" s="68"/>
      <c r="F189" s="69"/>
      <c r="G189" s="60"/>
      <c r="H189" s="70"/>
      <c r="I189" s="61"/>
    </row>
    <row r="190" spans="2:9">
      <c r="B190" s="65"/>
      <c r="C190" s="66" t="s">
        <v>373</v>
      </c>
      <c r="D190" s="67"/>
      <c r="E190" s="68"/>
      <c r="F190" s="87"/>
      <c r="G190" s="60">
        <f>SUM(G177:G189)</f>
        <v>810857</v>
      </c>
      <c r="H190" s="70"/>
      <c r="I190" s="61">
        <f>SUM(I177:I189)</f>
        <v>112400</v>
      </c>
    </row>
    <row r="191" spans="2:9">
      <c r="B191" s="65" t="s">
        <v>69</v>
      </c>
      <c r="C191" s="88" t="s">
        <v>277</v>
      </c>
      <c r="D191" s="67"/>
      <c r="E191" s="68"/>
      <c r="F191" s="69"/>
      <c r="G191" s="60"/>
      <c r="H191" s="70"/>
      <c r="I191" s="61"/>
    </row>
    <row r="192" spans="2:9">
      <c r="B192" s="65"/>
      <c r="C192" s="88" t="s">
        <v>142</v>
      </c>
      <c r="D192" s="67"/>
      <c r="E192" s="68"/>
      <c r="F192" s="69"/>
      <c r="G192" s="60"/>
      <c r="H192" s="70"/>
      <c r="I192" s="61"/>
    </row>
    <row r="193" spans="2:9">
      <c r="B193" s="65" t="s">
        <v>70</v>
      </c>
      <c r="C193" s="89" t="s">
        <v>66</v>
      </c>
      <c r="D193" s="67" t="s">
        <v>11</v>
      </c>
      <c r="E193" s="80">
        <v>5</v>
      </c>
      <c r="F193" s="69">
        <v>5101</v>
      </c>
      <c r="G193" s="60">
        <f t="shared" si="5"/>
        <v>25505</v>
      </c>
      <c r="H193" s="70">
        <v>1250</v>
      </c>
      <c r="I193" s="61">
        <f t="shared" si="4"/>
        <v>6250</v>
      </c>
    </row>
    <row r="194" spans="2:9">
      <c r="B194" s="65" t="s">
        <v>71</v>
      </c>
      <c r="C194" s="89" t="s">
        <v>278</v>
      </c>
      <c r="D194" s="67" t="s">
        <v>11</v>
      </c>
      <c r="E194" s="80">
        <v>5</v>
      </c>
      <c r="F194" s="90">
        <v>61210</v>
      </c>
      <c r="G194" s="60">
        <f t="shared" si="5"/>
        <v>306050</v>
      </c>
      <c r="H194" s="70">
        <v>5140</v>
      </c>
      <c r="I194" s="61">
        <f t="shared" si="4"/>
        <v>25700</v>
      </c>
    </row>
    <row r="195" spans="2:9">
      <c r="B195" s="65" t="s">
        <v>72</v>
      </c>
      <c r="C195" s="89" t="s">
        <v>279</v>
      </c>
      <c r="D195" s="67" t="s">
        <v>11</v>
      </c>
      <c r="E195" s="80">
        <v>5</v>
      </c>
      <c r="F195" s="91">
        <v>19875</v>
      </c>
      <c r="G195" s="60">
        <f t="shared" si="5"/>
        <v>99375</v>
      </c>
      <c r="H195" s="70">
        <v>545</v>
      </c>
      <c r="I195" s="61">
        <f t="shared" si="4"/>
        <v>2725</v>
      </c>
    </row>
    <row r="196" spans="2:9">
      <c r="B196" s="65" t="s">
        <v>73</v>
      </c>
      <c r="C196" s="89" t="s">
        <v>280</v>
      </c>
      <c r="D196" s="67" t="s">
        <v>11</v>
      </c>
      <c r="E196" s="80">
        <v>2</v>
      </c>
      <c r="F196" s="69">
        <v>897</v>
      </c>
      <c r="G196" s="60">
        <f t="shared" si="5"/>
        <v>1794</v>
      </c>
      <c r="H196" s="70">
        <v>145</v>
      </c>
      <c r="I196" s="61">
        <f t="shared" si="4"/>
        <v>290</v>
      </c>
    </row>
    <row r="197" spans="2:9">
      <c r="B197" s="65" t="s">
        <v>82</v>
      </c>
      <c r="C197" s="89" t="s">
        <v>281</v>
      </c>
      <c r="D197" s="67" t="s">
        <v>80</v>
      </c>
      <c r="E197" s="80">
        <v>2</v>
      </c>
      <c r="F197" s="69">
        <v>3088</v>
      </c>
      <c r="G197" s="60">
        <f t="shared" si="5"/>
        <v>6176</v>
      </c>
      <c r="H197" s="70">
        <v>420</v>
      </c>
      <c r="I197" s="61">
        <f t="shared" si="4"/>
        <v>840</v>
      </c>
    </row>
    <row r="198" spans="2:9">
      <c r="B198" s="65" t="s">
        <v>83</v>
      </c>
      <c r="C198" s="89" t="s">
        <v>282</v>
      </c>
      <c r="D198" s="67" t="s">
        <v>80</v>
      </c>
      <c r="E198" s="80">
        <v>1</v>
      </c>
      <c r="F198" s="69">
        <v>5340</v>
      </c>
      <c r="G198" s="60">
        <f t="shared" si="5"/>
        <v>5340</v>
      </c>
      <c r="H198" s="70">
        <v>1250</v>
      </c>
      <c r="I198" s="61">
        <f t="shared" si="4"/>
        <v>1250</v>
      </c>
    </row>
    <row r="199" spans="2:9">
      <c r="B199" s="65" t="s">
        <v>84</v>
      </c>
      <c r="C199" s="89" t="s">
        <v>283</v>
      </c>
      <c r="D199" s="67" t="s">
        <v>81</v>
      </c>
      <c r="E199" s="80">
        <v>1</v>
      </c>
      <c r="F199" s="90">
        <v>560000</v>
      </c>
      <c r="G199" s="60">
        <f t="shared" si="5"/>
        <v>560000</v>
      </c>
      <c r="H199" s="70">
        <v>38450</v>
      </c>
      <c r="I199" s="61">
        <f t="shared" si="4"/>
        <v>38450</v>
      </c>
    </row>
    <row r="200" spans="2:9">
      <c r="B200" s="92"/>
      <c r="C200" s="93" t="s">
        <v>284</v>
      </c>
      <c r="D200" s="93"/>
      <c r="E200" s="93"/>
      <c r="F200" s="94"/>
      <c r="G200" s="60">
        <f>SUM(G193:G199)</f>
        <v>1004240</v>
      </c>
      <c r="H200" s="95"/>
      <c r="I200" s="61">
        <f>SUM(I193:I199)</f>
        <v>75505</v>
      </c>
    </row>
    <row r="201" spans="2:9">
      <c r="B201" s="65" t="s">
        <v>89</v>
      </c>
      <c r="C201" s="66" t="s">
        <v>285</v>
      </c>
      <c r="D201" s="67"/>
      <c r="E201" s="68"/>
      <c r="F201" s="69"/>
      <c r="G201" s="60"/>
      <c r="H201" s="70"/>
      <c r="I201" s="61"/>
    </row>
    <row r="202" spans="2:9">
      <c r="B202" s="65" t="s">
        <v>85</v>
      </c>
      <c r="C202" s="73" t="s">
        <v>286</v>
      </c>
      <c r="D202" s="67" t="s">
        <v>81</v>
      </c>
      <c r="E202" s="68">
        <v>50</v>
      </c>
      <c r="F202" s="96">
        <v>41200</v>
      </c>
      <c r="G202" s="60">
        <f t="shared" si="5"/>
        <v>2060000</v>
      </c>
      <c r="H202" s="97">
        <v>3000</v>
      </c>
      <c r="I202" s="61">
        <f t="shared" si="4"/>
        <v>150000</v>
      </c>
    </row>
    <row r="203" spans="2:9">
      <c r="B203" s="65"/>
      <c r="C203" s="73" t="s">
        <v>287</v>
      </c>
      <c r="D203" s="67"/>
      <c r="E203" s="68"/>
      <c r="F203" s="82"/>
      <c r="G203" s="60"/>
      <c r="H203" s="97"/>
      <c r="I203" s="61"/>
    </row>
    <row r="204" spans="2:9">
      <c r="B204" s="65"/>
      <c r="C204" s="73" t="s">
        <v>288</v>
      </c>
      <c r="D204" s="67"/>
      <c r="E204" s="68"/>
      <c r="F204" s="82"/>
      <c r="G204" s="60"/>
      <c r="H204" s="97"/>
      <c r="I204" s="61"/>
    </row>
    <row r="205" spans="2:9">
      <c r="B205" s="65"/>
      <c r="C205" s="73" t="s">
        <v>106</v>
      </c>
      <c r="D205" s="67"/>
      <c r="E205" s="68"/>
      <c r="F205" s="96"/>
      <c r="G205" s="60"/>
      <c r="H205" s="97"/>
      <c r="I205" s="61"/>
    </row>
    <row r="206" spans="2:9">
      <c r="B206" s="65"/>
      <c r="C206" s="73"/>
      <c r="D206" s="67"/>
      <c r="E206" s="68"/>
      <c r="F206" s="82"/>
      <c r="G206" s="60"/>
      <c r="H206" s="97"/>
      <c r="I206" s="61"/>
    </row>
    <row r="207" spans="2:9">
      <c r="B207" s="65" t="s">
        <v>86</v>
      </c>
      <c r="C207" s="73" t="s">
        <v>290</v>
      </c>
      <c r="D207" s="67" t="s">
        <v>81</v>
      </c>
      <c r="E207" s="68">
        <v>40</v>
      </c>
      <c r="F207" s="96">
        <v>50300</v>
      </c>
      <c r="G207" s="60">
        <f t="shared" ref="G207:G218" si="6">F207*E207</f>
        <v>2012000</v>
      </c>
      <c r="H207" s="97">
        <v>3500</v>
      </c>
      <c r="I207" s="61">
        <f t="shared" ref="I207:I218" si="7">H207*E207</f>
        <v>140000</v>
      </c>
    </row>
    <row r="208" spans="2:9">
      <c r="B208" s="98"/>
      <c r="C208" s="73" t="s">
        <v>287</v>
      </c>
      <c r="D208" s="73"/>
      <c r="E208" s="66"/>
      <c r="F208" s="79"/>
      <c r="G208" s="60"/>
      <c r="H208" s="97"/>
      <c r="I208" s="61"/>
    </row>
    <row r="209" spans="2:9">
      <c r="B209" s="98"/>
      <c r="C209" s="73" t="s">
        <v>288</v>
      </c>
      <c r="D209" s="73"/>
      <c r="E209" s="66"/>
      <c r="F209" s="86"/>
      <c r="G209" s="60"/>
      <c r="H209" s="97"/>
      <c r="I209" s="61"/>
    </row>
    <row r="210" spans="2:9">
      <c r="B210" s="65"/>
      <c r="C210" s="73" t="s">
        <v>292</v>
      </c>
      <c r="D210" s="67"/>
      <c r="E210" s="68"/>
      <c r="F210" s="86"/>
      <c r="G210" s="60"/>
      <c r="H210" s="97"/>
      <c r="I210" s="61"/>
    </row>
    <row r="211" spans="2:9">
      <c r="B211" s="65"/>
      <c r="C211" s="73"/>
      <c r="D211" s="67"/>
      <c r="E211" s="68"/>
      <c r="F211" s="77"/>
      <c r="G211" s="60"/>
      <c r="H211" s="97"/>
      <c r="I211" s="61"/>
    </row>
    <row r="212" spans="2:9">
      <c r="B212" s="65" t="s">
        <v>87</v>
      </c>
      <c r="C212" s="73" t="s">
        <v>293</v>
      </c>
      <c r="D212" s="67" t="s">
        <v>81</v>
      </c>
      <c r="E212" s="68">
        <v>8</v>
      </c>
      <c r="F212" s="99">
        <v>100500</v>
      </c>
      <c r="G212" s="60">
        <f t="shared" si="6"/>
        <v>804000</v>
      </c>
      <c r="H212" s="97">
        <v>4000</v>
      </c>
      <c r="I212" s="61">
        <f t="shared" si="7"/>
        <v>32000</v>
      </c>
    </row>
    <row r="213" spans="2:9">
      <c r="B213" s="65" t="s">
        <v>1</v>
      </c>
      <c r="C213" s="73" t="s">
        <v>380</v>
      </c>
      <c r="D213" s="67"/>
      <c r="E213" s="68"/>
      <c r="F213" s="69"/>
      <c r="G213" s="60"/>
      <c r="H213" s="70"/>
      <c r="I213" s="61"/>
    </row>
    <row r="214" spans="2:9">
      <c r="B214" s="65"/>
      <c r="C214" s="73" t="s">
        <v>295</v>
      </c>
      <c r="D214" s="67"/>
      <c r="E214" s="68"/>
      <c r="F214" s="69"/>
      <c r="G214" s="60"/>
      <c r="H214" s="70"/>
      <c r="I214" s="61"/>
    </row>
    <row r="215" spans="2:9">
      <c r="B215" s="65"/>
      <c r="C215" s="73" t="s">
        <v>296</v>
      </c>
      <c r="D215" s="67"/>
      <c r="E215" s="68"/>
      <c r="F215" s="69"/>
      <c r="G215" s="60"/>
      <c r="H215" s="70"/>
      <c r="I215" s="61"/>
    </row>
    <row r="216" spans="2:9">
      <c r="B216" s="100"/>
      <c r="C216" s="93" t="s">
        <v>297</v>
      </c>
      <c r="D216" s="101"/>
      <c r="E216" s="101"/>
      <c r="F216" s="102"/>
      <c r="G216" s="60">
        <f>SUM(G193:G215)</f>
        <v>6884480</v>
      </c>
      <c r="H216" s="103"/>
      <c r="I216" s="61">
        <f>SUM(I193:I215)</f>
        <v>473010</v>
      </c>
    </row>
    <row r="217" spans="2:9">
      <c r="B217" s="65"/>
      <c r="C217" s="104"/>
      <c r="D217" s="67"/>
      <c r="E217" s="68"/>
      <c r="F217" s="69"/>
      <c r="G217" s="60"/>
      <c r="H217" s="70"/>
      <c r="I217" s="61"/>
    </row>
    <row r="218" spans="2:9">
      <c r="B218" s="65" t="s">
        <v>90</v>
      </c>
      <c r="C218" s="66" t="s">
        <v>298</v>
      </c>
      <c r="D218" s="67" t="s">
        <v>107</v>
      </c>
      <c r="E218" s="68">
        <v>1</v>
      </c>
      <c r="F218" s="69">
        <v>3000000</v>
      </c>
      <c r="G218" s="60">
        <f t="shared" si="6"/>
        <v>3000000</v>
      </c>
      <c r="H218" s="70">
        <v>500000</v>
      </c>
      <c r="I218" s="61">
        <f t="shared" si="7"/>
        <v>500000</v>
      </c>
    </row>
    <row r="219" spans="2:9">
      <c r="B219" s="65"/>
      <c r="C219" s="73"/>
      <c r="D219" s="67"/>
      <c r="E219" s="68"/>
      <c r="F219" s="105"/>
      <c r="G219" s="70"/>
      <c r="H219" s="70"/>
      <c r="I219" s="106"/>
    </row>
    <row r="220" spans="2:9">
      <c r="B220" s="100"/>
      <c r="C220" s="93" t="s">
        <v>284</v>
      </c>
      <c r="D220" s="101"/>
      <c r="E220" s="101"/>
      <c r="F220" s="102"/>
      <c r="G220" s="103">
        <f>SUM(G218:G219)</f>
        <v>3000000</v>
      </c>
      <c r="H220" s="103"/>
      <c r="I220" s="107">
        <f>SUM(I218:I219)</f>
        <v>500000</v>
      </c>
    </row>
    <row r="221" spans="2:9">
      <c r="B221" s="65"/>
      <c r="C221" s="73"/>
      <c r="D221" s="67"/>
      <c r="E221" s="68"/>
      <c r="F221" s="105"/>
      <c r="G221" s="70"/>
      <c r="H221" s="70"/>
      <c r="I221" s="106"/>
    </row>
    <row r="222" spans="2:9">
      <c r="B222" s="65"/>
      <c r="C222" s="108" t="s">
        <v>299</v>
      </c>
      <c r="D222" s="67"/>
      <c r="E222" s="68"/>
      <c r="F222" s="105"/>
      <c r="G222" s="70"/>
      <c r="H222" s="70"/>
      <c r="I222" s="106"/>
    </row>
    <row r="223" spans="2:9">
      <c r="B223" s="65"/>
      <c r="C223" s="66"/>
      <c r="D223" s="67"/>
      <c r="E223" s="68"/>
      <c r="F223" s="105"/>
      <c r="G223" s="70"/>
      <c r="H223" s="70"/>
      <c r="I223" s="106"/>
    </row>
    <row r="224" spans="2:9">
      <c r="B224" s="65" t="s">
        <v>33</v>
      </c>
      <c r="C224" s="73" t="s">
        <v>300</v>
      </c>
      <c r="D224" s="67"/>
      <c r="E224" s="68"/>
      <c r="F224" s="105"/>
      <c r="G224" s="70">
        <f>G117</f>
        <v>13865907</v>
      </c>
      <c r="H224" s="70"/>
      <c r="I224" s="106">
        <f>I117</f>
        <v>1131477</v>
      </c>
    </row>
    <row r="225" spans="2:9">
      <c r="B225" s="65" t="s">
        <v>46</v>
      </c>
      <c r="C225" s="73" t="s">
        <v>240</v>
      </c>
      <c r="D225" s="67"/>
      <c r="E225" s="68"/>
      <c r="F225" s="105"/>
      <c r="G225" s="103">
        <f>G148</f>
        <v>13543418</v>
      </c>
      <c r="H225" s="70"/>
      <c r="I225" s="106">
        <f>I148</f>
        <v>1305600</v>
      </c>
    </row>
    <row r="226" spans="2:9">
      <c r="B226" s="65" t="s">
        <v>54</v>
      </c>
      <c r="C226" s="73" t="s">
        <v>301</v>
      </c>
      <c r="D226" s="67"/>
      <c r="E226" s="68"/>
      <c r="F226" s="105"/>
      <c r="G226" s="70">
        <f>G170</f>
        <v>55300992</v>
      </c>
      <c r="H226" s="70"/>
      <c r="I226" s="106">
        <f>I170</f>
        <v>9980298</v>
      </c>
    </row>
    <row r="227" spans="2:9">
      <c r="B227" s="65" t="s">
        <v>64</v>
      </c>
      <c r="C227" s="109" t="s">
        <v>264</v>
      </c>
      <c r="D227" s="67"/>
      <c r="E227" s="68"/>
      <c r="F227" s="105"/>
      <c r="G227" s="70">
        <f>G190</f>
        <v>810857</v>
      </c>
      <c r="H227" s="70"/>
      <c r="I227" s="106">
        <f>I190</f>
        <v>112400</v>
      </c>
    </row>
    <row r="228" spans="2:9">
      <c r="B228" s="65" t="s">
        <v>69</v>
      </c>
      <c r="C228" s="89" t="s">
        <v>277</v>
      </c>
      <c r="D228" s="67"/>
      <c r="E228" s="68"/>
      <c r="F228" s="105"/>
      <c r="G228" s="70">
        <f>G200</f>
        <v>1004240</v>
      </c>
      <c r="H228" s="70"/>
      <c r="I228" s="106">
        <f>I200</f>
        <v>75505</v>
      </c>
    </row>
    <row r="229" spans="2:9">
      <c r="B229" s="65" t="s">
        <v>89</v>
      </c>
      <c r="C229" s="73" t="s">
        <v>304</v>
      </c>
      <c r="D229" s="67"/>
      <c r="E229" s="68"/>
      <c r="F229" s="105"/>
      <c r="G229" s="70">
        <f>G216</f>
        <v>6884480</v>
      </c>
      <c r="H229" s="70"/>
      <c r="I229" s="106">
        <f>I216</f>
        <v>473010</v>
      </c>
    </row>
    <row r="230" spans="2:9">
      <c r="B230" s="65" t="s">
        <v>90</v>
      </c>
      <c r="C230" s="73" t="s">
        <v>298</v>
      </c>
      <c r="D230" s="67"/>
      <c r="E230" s="68"/>
      <c r="F230" s="110"/>
      <c r="G230" s="70">
        <f>G218</f>
        <v>3000000</v>
      </c>
      <c r="H230" s="70"/>
      <c r="I230" s="106">
        <f>I218</f>
        <v>500000</v>
      </c>
    </row>
    <row r="231" spans="2:9">
      <c r="B231" s="65"/>
      <c r="C231" s="66" t="s">
        <v>305</v>
      </c>
      <c r="D231" s="68"/>
      <c r="E231" s="68"/>
      <c r="F231" s="110"/>
      <c r="G231" s="111">
        <f>G230+G229+G228+G227+G226+G225+G224</f>
        <v>94409894</v>
      </c>
      <c r="H231" s="111"/>
      <c r="I231" s="112">
        <f>I230+I229+I228+I227+I226+I225+I224</f>
        <v>13578290</v>
      </c>
    </row>
    <row r="232" spans="2:9">
      <c r="B232" s="113"/>
      <c r="C232" s="114"/>
      <c r="D232" s="223" t="s">
        <v>306</v>
      </c>
      <c r="E232" s="223"/>
      <c r="F232" s="223"/>
      <c r="G232" s="115"/>
      <c r="H232" s="236"/>
      <c r="I232" s="116"/>
    </row>
    <row r="233" spans="2:9">
      <c r="B233" s="113"/>
      <c r="C233" s="114"/>
      <c r="D233" s="223" t="s">
        <v>307</v>
      </c>
      <c r="E233" s="223"/>
      <c r="F233" s="223"/>
      <c r="G233" s="117"/>
      <c r="H233" s="236"/>
      <c r="I233" s="118"/>
    </row>
    <row r="234" spans="2:9">
      <c r="B234" s="113"/>
      <c r="C234" s="114"/>
      <c r="D234" s="223" t="s">
        <v>308</v>
      </c>
      <c r="E234" s="223"/>
      <c r="F234" s="223"/>
      <c r="G234" s="115"/>
      <c r="H234" s="236"/>
      <c r="I234" s="116"/>
    </row>
    <row r="235" spans="2:9">
      <c r="B235" s="119"/>
      <c r="C235" s="120"/>
      <c r="D235" s="120"/>
      <c r="E235" s="121"/>
      <c r="F235" s="69"/>
      <c r="G235" s="69"/>
      <c r="H235" s="69"/>
      <c r="I235" s="122"/>
    </row>
    <row r="236" spans="2:9">
      <c r="B236" s="113"/>
      <c r="C236" s="114"/>
      <c r="D236" s="223" t="s">
        <v>309</v>
      </c>
      <c r="E236" s="223"/>
      <c r="F236" s="223"/>
      <c r="G236" s="69">
        <f>G231+I231</f>
        <v>107988184</v>
      </c>
      <c r="H236" s="123"/>
      <c r="I236" s="116">
        <f>I231</f>
        <v>13578290</v>
      </c>
    </row>
    <row r="237" spans="2:9">
      <c r="B237" s="113"/>
      <c r="C237" s="114"/>
      <c r="D237" s="223" t="s">
        <v>307</v>
      </c>
      <c r="E237" s="223"/>
      <c r="F237" s="223"/>
      <c r="G237" s="69">
        <f>G236*18/100</f>
        <v>19437873.120000001</v>
      </c>
      <c r="H237" s="117"/>
      <c r="I237" s="118"/>
    </row>
    <row r="238" spans="2:9" ht="15.75" thickBot="1">
      <c r="B238" s="124"/>
      <c r="C238" s="125"/>
      <c r="D238" s="231" t="s">
        <v>310</v>
      </c>
      <c r="E238" s="231"/>
      <c r="F238" s="231"/>
      <c r="G238" s="126">
        <f>G237+G236</f>
        <v>127426057.12</v>
      </c>
      <c r="H238" s="127"/>
      <c r="I238" s="128"/>
    </row>
    <row r="239" spans="2:9" ht="15.75" thickTop="1"/>
    <row r="245" spans="3:4">
      <c r="C245" s="50"/>
    </row>
    <row r="251" spans="3:4">
      <c r="D251" s="51"/>
    </row>
  </sheetData>
  <mergeCells count="9">
    <mergeCell ref="D236:F236"/>
    <mergeCell ref="D237:F237"/>
    <mergeCell ref="D238:F238"/>
    <mergeCell ref="E4:G4"/>
    <mergeCell ref="H4:I4"/>
    <mergeCell ref="D232:F232"/>
    <mergeCell ref="H232:H234"/>
    <mergeCell ref="D233:F233"/>
    <mergeCell ref="D234:F23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18"/>
  <sheetViews>
    <sheetView workbookViewId="0">
      <selection activeCell="E10" sqref="E10"/>
    </sheetView>
  </sheetViews>
  <sheetFormatPr defaultColWidth="11.42578125" defaultRowHeight="15"/>
  <cols>
    <col min="1" max="16384" width="11.42578125" style="1"/>
  </cols>
  <sheetData>
    <row r="8" spans="3:9" ht="18.75">
      <c r="D8" s="129"/>
    </row>
    <row r="10" spans="3:9">
      <c r="E10" s="50" t="s">
        <v>344</v>
      </c>
      <c r="F10" s="50"/>
    </row>
    <row r="12" spans="3:9">
      <c r="C12" s="20"/>
      <c r="D12" s="20"/>
      <c r="E12" s="20"/>
      <c r="F12" s="20"/>
      <c r="G12" s="20"/>
      <c r="H12" s="20"/>
      <c r="I12" s="20"/>
    </row>
    <row r="13" spans="3:9">
      <c r="C13" s="20"/>
      <c r="D13" s="21" t="s">
        <v>195</v>
      </c>
      <c r="E13" s="21"/>
      <c r="F13" s="21"/>
      <c r="G13" s="20"/>
      <c r="H13" s="20">
        <f>'KOMPIENBIGA INTERCONNEXIONN (3)'!H127</f>
        <v>33482639.240000002</v>
      </c>
      <c r="I13" s="20"/>
    </row>
    <row r="14" spans="3:9">
      <c r="C14" s="20"/>
      <c r="D14" s="21"/>
      <c r="E14" s="21"/>
      <c r="F14" s="21"/>
      <c r="G14" s="20"/>
      <c r="H14" s="20"/>
      <c r="I14" s="20"/>
    </row>
    <row r="15" spans="3:9">
      <c r="C15" s="20"/>
      <c r="D15" s="21"/>
      <c r="E15" s="21"/>
      <c r="F15" s="21"/>
      <c r="G15" s="20"/>
      <c r="H15" s="20"/>
      <c r="I15" s="20"/>
    </row>
    <row r="16" spans="3:9">
      <c r="C16" s="20"/>
      <c r="D16" s="21" t="s">
        <v>313</v>
      </c>
      <c r="E16" s="21"/>
      <c r="F16" s="21"/>
      <c r="G16" s="20"/>
      <c r="H16" s="20">
        <f>'KOMPIENBIGA ca  DISTRIBUTION(4)'!G238</f>
        <v>127426057.12</v>
      </c>
      <c r="I16" s="20"/>
    </row>
    <row r="17" spans="3:9">
      <c r="C17" s="20"/>
      <c r="D17" s="20"/>
      <c r="E17" s="20"/>
      <c r="F17" s="20"/>
      <c r="G17" s="20"/>
      <c r="H17" s="20"/>
      <c r="I17" s="20"/>
    </row>
    <row r="18" spans="3:9">
      <c r="C18" s="20"/>
      <c r="D18" s="20"/>
      <c r="E18" s="20"/>
      <c r="F18" s="20"/>
      <c r="G18" s="20"/>
      <c r="H18" s="20">
        <f>H16+H13</f>
        <v>160908696.36000001</v>
      </c>
      <c r="I18" s="2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77"/>
  <sheetViews>
    <sheetView topLeftCell="A80" workbookViewId="0">
      <selection activeCell="C93" sqref="C93"/>
    </sheetView>
  </sheetViews>
  <sheetFormatPr defaultColWidth="11.42578125" defaultRowHeight="15"/>
  <cols>
    <col min="1" max="2" width="11.42578125" style="1"/>
    <col min="3" max="3" width="48.5703125" style="1" customWidth="1"/>
    <col min="4" max="4" width="20.28515625" style="1" customWidth="1"/>
    <col min="5" max="5" width="12.85546875" style="1" customWidth="1"/>
    <col min="6" max="6" width="11.42578125" style="1"/>
    <col min="7" max="7" width="14.85546875" style="1" customWidth="1"/>
    <col min="8" max="8" width="15.28515625" style="1" customWidth="1"/>
    <col min="9" max="9" width="13" style="1" customWidth="1"/>
    <col min="10" max="14" width="11.42578125" style="1"/>
    <col min="15" max="15" width="16.140625" style="1" customWidth="1"/>
    <col min="16" max="20" width="11.42578125" style="1"/>
    <col min="21" max="21" width="18.28515625" style="1" customWidth="1"/>
    <col min="22" max="16384" width="11.42578125" style="1"/>
  </cols>
  <sheetData>
    <row r="2" spans="2:21">
      <c r="B2" s="136" t="s">
        <v>124</v>
      </c>
      <c r="C2" s="137"/>
      <c r="D2" s="138"/>
      <c r="E2" s="139"/>
      <c r="F2" s="133"/>
      <c r="G2" s="133"/>
      <c r="H2" s="133"/>
      <c r="I2" s="133"/>
    </row>
    <row r="3" spans="2:21">
      <c r="B3" s="136" t="s">
        <v>390</v>
      </c>
      <c r="C3" s="140"/>
      <c r="D3" s="138"/>
      <c r="E3" s="139"/>
      <c r="F3" s="133"/>
      <c r="G3" s="133"/>
      <c r="H3" s="133"/>
      <c r="I3" s="133"/>
    </row>
    <row r="4" spans="2:21">
      <c r="B4" s="141"/>
      <c r="C4" s="136" t="s">
        <v>391</v>
      </c>
      <c r="D4" s="138"/>
      <c r="E4" s="139"/>
      <c r="F4" s="133"/>
      <c r="G4" s="133"/>
      <c r="H4" s="133"/>
      <c r="I4" s="133"/>
    </row>
    <row r="6" spans="2:21" ht="15.75" thickBot="1"/>
    <row r="7" spans="2:21" ht="16.5" thickTop="1">
      <c r="B7" s="220" t="s">
        <v>349</v>
      </c>
      <c r="C7" s="222" t="s">
        <v>351</v>
      </c>
      <c r="D7" s="222" t="s">
        <v>128</v>
      </c>
      <c r="E7" s="224" t="s">
        <v>353</v>
      </c>
      <c r="F7" s="226" t="s">
        <v>131</v>
      </c>
      <c r="G7" s="226"/>
      <c r="H7" s="227" t="s">
        <v>203</v>
      </c>
      <c r="I7" s="228"/>
      <c r="N7" s="130"/>
      <c r="O7" s="131"/>
      <c r="P7" s="132"/>
      <c r="Q7" s="133"/>
      <c r="R7" s="133"/>
      <c r="S7" s="134" t="s">
        <v>118</v>
      </c>
      <c r="T7" s="135"/>
    </row>
    <row r="8" spans="2:21">
      <c r="B8" s="221"/>
      <c r="C8" s="223"/>
      <c r="D8" s="223"/>
      <c r="E8" s="225"/>
      <c r="F8" s="229" t="s">
        <v>130</v>
      </c>
      <c r="G8" s="229" t="s">
        <v>133</v>
      </c>
      <c r="H8" s="229" t="s">
        <v>130</v>
      </c>
      <c r="I8" s="230" t="s">
        <v>133</v>
      </c>
      <c r="N8" s="130"/>
      <c r="O8" s="131"/>
      <c r="P8" s="132"/>
      <c r="Q8" s="133"/>
      <c r="R8" s="133"/>
      <c r="S8" s="133" t="s">
        <v>119</v>
      </c>
      <c r="T8" s="135"/>
    </row>
    <row r="9" spans="2:21" ht="50.25" customHeight="1">
      <c r="B9" s="221"/>
      <c r="C9" s="223"/>
      <c r="D9" s="223"/>
      <c r="E9" s="225"/>
      <c r="F9" s="229"/>
      <c r="G9" s="229"/>
      <c r="H9" s="229"/>
      <c r="I9" s="230"/>
      <c r="N9" s="130"/>
      <c r="O9" s="131"/>
      <c r="P9" s="132"/>
      <c r="Q9" s="133"/>
      <c r="R9" s="133"/>
      <c r="S9" s="133"/>
      <c r="T9" s="133"/>
    </row>
    <row r="10" spans="2:21">
      <c r="B10" s="15" t="s">
        <v>2</v>
      </c>
      <c r="C10" s="16" t="s">
        <v>134</v>
      </c>
      <c r="D10" s="17" t="s">
        <v>0</v>
      </c>
      <c r="E10" s="16">
        <v>41</v>
      </c>
      <c r="F10" s="16"/>
      <c r="G10" s="16"/>
      <c r="H10" s="16">
        <v>80000</v>
      </c>
      <c r="I10" s="18">
        <f>H10*E10</f>
        <v>3280000</v>
      </c>
    </row>
    <row r="11" spans="2:21">
      <c r="B11" s="15" t="s">
        <v>1</v>
      </c>
      <c r="C11" s="16" t="s">
        <v>1</v>
      </c>
      <c r="D11" s="16" t="s">
        <v>1</v>
      </c>
      <c r="E11" s="16" t="s">
        <v>1</v>
      </c>
      <c r="F11" s="16"/>
      <c r="G11" s="16"/>
      <c r="H11" s="16"/>
      <c r="I11" s="18"/>
    </row>
    <row r="12" spans="2:21">
      <c r="B12" s="15" t="s">
        <v>3</v>
      </c>
      <c r="C12" s="16" t="s">
        <v>135</v>
      </c>
      <c r="D12" s="19" t="s">
        <v>4</v>
      </c>
      <c r="E12" s="20" t="s">
        <v>109</v>
      </c>
      <c r="F12" s="16"/>
      <c r="G12" s="16"/>
      <c r="H12" s="16"/>
      <c r="I12" s="18"/>
    </row>
    <row r="13" spans="2:21">
      <c r="B13" s="15" t="s">
        <v>1</v>
      </c>
      <c r="C13" s="16"/>
      <c r="D13" s="19" t="s">
        <v>1</v>
      </c>
      <c r="E13" s="16" t="s">
        <v>1</v>
      </c>
      <c r="F13" s="16"/>
      <c r="G13" s="16"/>
      <c r="H13" s="16"/>
      <c r="I13" s="18"/>
      <c r="N13" s="136"/>
      <c r="O13" s="137"/>
      <c r="P13" s="138"/>
      <c r="Q13" s="139"/>
      <c r="R13" s="133"/>
      <c r="S13" s="133"/>
      <c r="T13" s="133"/>
      <c r="U13" s="133"/>
    </row>
    <row r="14" spans="2:21">
      <c r="B14" s="15" t="s">
        <v>5</v>
      </c>
      <c r="C14" s="16" t="s">
        <v>136</v>
      </c>
      <c r="D14" s="19" t="s">
        <v>0</v>
      </c>
      <c r="E14" s="16">
        <v>41</v>
      </c>
      <c r="F14" s="16"/>
      <c r="G14" s="16"/>
      <c r="H14" s="16">
        <v>50000</v>
      </c>
      <c r="I14" s="18">
        <f>H14*E14</f>
        <v>2050000</v>
      </c>
    </row>
    <row r="15" spans="2:21">
      <c r="B15" s="15" t="s">
        <v>1</v>
      </c>
      <c r="C15" s="16" t="s">
        <v>1</v>
      </c>
      <c r="D15" s="19" t="s">
        <v>1</v>
      </c>
      <c r="E15" s="16" t="s">
        <v>1</v>
      </c>
      <c r="F15" s="16"/>
      <c r="G15" s="16"/>
      <c r="H15" s="16"/>
      <c r="I15" s="18"/>
    </row>
    <row r="16" spans="2:21">
      <c r="B16" s="15" t="s">
        <v>6</v>
      </c>
      <c r="C16" s="21" t="s">
        <v>381</v>
      </c>
      <c r="D16" s="19" t="s">
        <v>1</v>
      </c>
      <c r="E16" s="16" t="s">
        <v>1</v>
      </c>
      <c r="F16" s="16"/>
      <c r="G16" s="16"/>
      <c r="H16" s="16"/>
      <c r="I16" s="18"/>
    </row>
    <row r="17" spans="2:9">
      <c r="B17" s="15" t="s">
        <v>1</v>
      </c>
      <c r="C17" s="16" t="s">
        <v>1</v>
      </c>
      <c r="D17" s="19" t="s">
        <v>1</v>
      </c>
      <c r="E17" s="16" t="s">
        <v>1</v>
      </c>
      <c r="F17" s="16"/>
      <c r="G17" s="16"/>
      <c r="H17" s="16"/>
      <c r="I17" s="18"/>
    </row>
    <row r="18" spans="2:9">
      <c r="B18" s="15" t="s">
        <v>14</v>
      </c>
      <c r="C18" s="21" t="s">
        <v>138</v>
      </c>
      <c r="D18" s="19" t="s">
        <v>4</v>
      </c>
      <c r="E18" s="16"/>
      <c r="F18" s="16"/>
      <c r="G18" s="16"/>
      <c r="H18" s="16">
        <v>17175</v>
      </c>
      <c r="I18" s="18">
        <f>H18*E18</f>
        <v>0</v>
      </c>
    </row>
    <row r="19" spans="2:9">
      <c r="B19" s="15"/>
      <c r="C19" s="16" t="s">
        <v>139</v>
      </c>
      <c r="D19" s="19"/>
      <c r="E19" s="16"/>
      <c r="F19" s="16"/>
      <c r="G19" s="16"/>
      <c r="H19" s="16"/>
      <c r="I19" s="18"/>
    </row>
    <row r="20" spans="2:9">
      <c r="B20" s="15"/>
      <c r="C20" s="20" t="s">
        <v>140</v>
      </c>
      <c r="D20" s="19"/>
      <c r="E20" s="16"/>
      <c r="F20" s="16"/>
      <c r="G20" s="16"/>
      <c r="H20" s="16"/>
      <c r="I20" s="18"/>
    </row>
    <row r="21" spans="2:9">
      <c r="B21" s="15" t="s">
        <v>26</v>
      </c>
      <c r="C21" s="21" t="s">
        <v>141</v>
      </c>
      <c r="D21" s="19" t="s">
        <v>4</v>
      </c>
      <c r="E21" s="22">
        <v>2</v>
      </c>
      <c r="F21" s="16">
        <v>225800</v>
      </c>
      <c r="G21" s="23">
        <f>F21*E21</f>
        <v>451600</v>
      </c>
      <c r="H21" s="16">
        <v>22580</v>
      </c>
      <c r="I21" s="24">
        <f>H21*E21</f>
        <v>45160</v>
      </c>
    </row>
    <row r="22" spans="2:9">
      <c r="B22" s="15"/>
      <c r="C22" s="21" t="s">
        <v>142</v>
      </c>
      <c r="D22" s="16"/>
      <c r="E22" s="8"/>
      <c r="F22" s="16"/>
      <c r="G22" s="23"/>
      <c r="H22" s="16"/>
      <c r="I22" s="24"/>
    </row>
    <row r="23" spans="2:9" ht="30">
      <c r="B23" s="15"/>
      <c r="C23" s="25" t="s">
        <v>143</v>
      </c>
      <c r="D23" s="16"/>
      <c r="E23" s="8"/>
      <c r="F23" s="16"/>
      <c r="G23" s="23"/>
      <c r="H23" s="16"/>
      <c r="I23" s="24"/>
    </row>
    <row r="24" spans="2:9">
      <c r="B24" s="15"/>
      <c r="C24" s="20" t="s">
        <v>230</v>
      </c>
      <c r="D24" s="16"/>
      <c r="E24" s="16"/>
      <c r="F24" s="16"/>
      <c r="G24" s="23"/>
      <c r="H24" s="16"/>
      <c r="I24" s="24"/>
    </row>
    <row r="25" spans="2:9">
      <c r="B25" s="15"/>
      <c r="C25" s="16" t="s">
        <v>329</v>
      </c>
      <c r="D25" s="16"/>
      <c r="E25" s="16"/>
      <c r="F25" s="16"/>
      <c r="G25" s="23"/>
      <c r="H25" s="16"/>
      <c r="I25" s="24"/>
    </row>
    <row r="26" spans="2:9">
      <c r="B26" s="15"/>
      <c r="C26" s="16" t="s">
        <v>335</v>
      </c>
      <c r="D26" s="16"/>
      <c r="E26" s="16"/>
      <c r="F26" s="16"/>
      <c r="G26" s="23"/>
      <c r="H26" s="16"/>
      <c r="I26" s="24"/>
    </row>
    <row r="27" spans="2:9">
      <c r="B27" s="15"/>
      <c r="C27" s="16" t="s">
        <v>361</v>
      </c>
      <c r="D27" s="16"/>
      <c r="E27" s="16"/>
      <c r="F27" s="16"/>
      <c r="G27" s="23"/>
      <c r="H27" s="16"/>
      <c r="I27" s="24"/>
    </row>
    <row r="28" spans="2:9">
      <c r="B28" s="15"/>
      <c r="C28" s="16" t="s">
        <v>148</v>
      </c>
      <c r="D28" s="16"/>
      <c r="E28" s="16"/>
      <c r="F28" s="16"/>
      <c r="G28" s="23"/>
      <c r="H28" s="16"/>
      <c r="I28" s="24"/>
    </row>
    <row r="29" spans="2:9" ht="30">
      <c r="B29" s="15"/>
      <c r="C29" s="25" t="s">
        <v>149</v>
      </c>
      <c r="D29" s="16"/>
      <c r="E29" s="16"/>
      <c r="F29" s="16"/>
      <c r="G29" s="23"/>
      <c r="H29" s="16"/>
      <c r="I29" s="24"/>
    </row>
    <row r="30" spans="2:9">
      <c r="B30" s="15"/>
      <c r="C30" s="26" t="s">
        <v>334</v>
      </c>
      <c r="D30" s="16"/>
      <c r="E30" s="16"/>
      <c r="F30" s="16"/>
      <c r="G30" s="23"/>
      <c r="H30" s="16"/>
      <c r="I30" s="24"/>
    </row>
    <row r="31" spans="2:9">
      <c r="B31" s="15"/>
      <c r="C31" s="26" t="s">
        <v>335</v>
      </c>
      <c r="D31" s="16"/>
      <c r="E31" s="16"/>
      <c r="F31" s="16"/>
      <c r="G31" s="23"/>
      <c r="H31" s="16"/>
      <c r="I31" s="24"/>
    </row>
    <row r="32" spans="2:9">
      <c r="B32" s="15"/>
      <c r="C32" s="26" t="s">
        <v>147</v>
      </c>
      <c r="D32" s="16"/>
      <c r="E32" s="16"/>
      <c r="F32" s="16"/>
      <c r="G32" s="23"/>
      <c r="H32" s="16"/>
      <c r="I32" s="24"/>
    </row>
    <row r="33" spans="2:9" ht="30">
      <c r="B33" s="15"/>
      <c r="C33" s="26" t="s">
        <v>151</v>
      </c>
      <c r="D33" s="16"/>
      <c r="E33" s="16"/>
      <c r="F33" s="16"/>
      <c r="G33" s="23"/>
      <c r="H33" s="16"/>
      <c r="I33" s="24"/>
    </row>
    <row r="34" spans="2:9">
      <c r="B34" s="15" t="s">
        <v>27</v>
      </c>
      <c r="C34" s="21" t="s">
        <v>152</v>
      </c>
      <c r="D34" s="27" t="s">
        <v>4</v>
      </c>
      <c r="E34" s="28">
        <v>4</v>
      </c>
      <c r="F34" s="16">
        <v>2077468</v>
      </c>
      <c r="G34" s="23">
        <f t="shared" ref="G34:G77" si="0">F34*E34</f>
        <v>8309872</v>
      </c>
      <c r="H34" s="16">
        <v>318000</v>
      </c>
      <c r="I34" s="24">
        <f t="shared" ref="I34:I77" si="1">H34*E34</f>
        <v>1272000</v>
      </c>
    </row>
    <row r="35" spans="2:9">
      <c r="B35" s="15"/>
      <c r="C35" s="21" t="s">
        <v>142</v>
      </c>
      <c r="D35" s="16"/>
      <c r="E35" s="16"/>
      <c r="F35" s="16"/>
      <c r="G35" s="23"/>
      <c r="H35" s="16"/>
      <c r="I35" s="24"/>
    </row>
    <row r="36" spans="2:9">
      <c r="B36" s="15" t="s">
        <v>1</v>
      </c>
      <c r="C36" s="20" t="s">
        <v>153</v>
      </c>
      <c r="D36" s="16" t="s">
        <v>1</v>
      </c>
      <c r="E36" s="16" t="s">
        <v>1</v>
      </c>
      <c r="F36" s="16"/>
      <c r="G36" s="23"/>
      <c r="H36" s="16"/>
      <c r="I36" s="24"/>
    </row>
    <row r="37" spans="2:9">
      <c r="B37" s="15"/>
      <c r="C37" s="16" t="s">
        <v>355</v>
      </c>
      <c r="D37" s="16"/>
      <c r="E37" s="16"/>
      <c r="F37" s="16"/>
      <c r="G37" s="23"/>
      <c r="H37" s="16"/>
      <c r="I37" s="24"/>
    </row>
    <row r="38" spans="2:9">
      <c r="B38" s="15"/>
      <c r="C38" s="20" t="s">
        <v>157</v>
      </c>
      <c r="D38" s="16"/>
      <c r="E38" s="16"/>
      <c r="F38" s="16"/>
      <c r="G38" s="23"/>
      <c r="H38" s="16"/>
      <c r="I38" s="24"/>
    </row>
    <row r="39" spans="2:9">
      <c r="B39" s="29"/>
      <c r="C39" s="16" t="s">
        <v>334</v>
      </c>
      <c r="D39" s="30"/>
      <c r="E39" s="31"/>
      <c r="F39" s="16"/>
      <c r="G39" s="23"/>
      <c r="H39" s="16"/>
      <c r="I39" s="24"/>
    </row>
    <row r="40" spans="2:9">
      <c r="B40" s="29"/>
      <c r="C40" s="16" t="s">
        <v>335</v>
      </c>
      <c r="D40" s="30"/>
      <c r="E40" s="31"/>
      <c r="F40" s="16"/>
      <c r="G40" s="23"/>
      <c r="H40" s="16"/>
      <c r="I40" s="24"/>
    </row>
    <row r="41" spans="2:9">
      <c r="B41" s="29"/>
      <c r="C41" s="16" t="s">
        <v>362</v>
      </c>
      <c r="D41" s="30"/>
      <c r="E41" s="31"/>
      <c r="F41" s="16"/>
      <c r="G41" s="23"/>
      <c r="H41" s="16"/>
      <c r="I41" s="24"/>
    </row>
    <row r="42" spans="2:9">
      <c r="B42" s="29"/>
      <c r="C42" s="16" t="s">
        <v>151</v>
      </c>
      <c r="D42" s="30"/>
      <c r="E42" s="31"/>
      <c r="F42" s="16"/>
      <c r="G42" s="23"/>
      <c r="H42" s="16"/>
      <c r="I42" s="24"/>
    </row>
    <row r="43" spans="2:9">
      <c r="B43" s="29"/>
      <c r="C43" s="20" t="s">
        <v>158</v>
      </c>
      <c r="D43" s="30"/>
      <c r="E43" s="31"/>
      <c r="F43" s="16"/>
      <c r="G43" s="23"/>
      <c r="H43" s="16"/>
      <c r="I43" s="24"/>
    </row>
    <row r="44" spans="2:9">
      <c r="B44" s="29"/>
      <c r="C44" s="16" t="s">
        <v>334</v>
      </c>
      <c r="D44" s="30"/>
      <c r="E44" s="31"/>
      <c r="F44" s="16"/>
      <c r="G44" s="23"/>
      <c r="H44" s="16"/>
      <c r="I44" s="24"/>
    </row>
    <row r="45" spans="2:9">
      <c r="B45" s="29"/>
      <c r="C45" s="16" t="s">
        <v>8</v>
      </c>
      <c r="D45" s="30"/>
      <c r="E45" s="31"/>
      <c r="F45" s="16"/>
      <c r="G45" s="23"/>
      <c r="H45" s="16"/>
      <c r="I45" s="24"/>
    </row>
    <row r="46" spans="2:9">
      <c r="B46" s="29"/>
      <c r="C46" s="16" t="s">
        <v>362</v>
      </c>
      <c r="D46" s="30"/>
      <c r="E46" s="31"/>
      <c r="F46" s="16"/>
      <c r="G46" s="23"/>
      <c r="H46" s="16"/>
      <c r="I46" s="24"/>
    </row>
    <row r="47" spans="2:9">
      <c r="B47" s="29"/>
      <c r="C47" s="16" t="s">
        <v>151</v>
      </c>
      <c r="D47" s="30"/>
      <c r="E47" s="31"/>
      <c r="F47" s="16"/>
      <c r="G47" s="23"/>
      <c r="H47" s="16"/>
      <c r="I47" s="24"/>
    </row>
    <row r="48" spans="2:9">
      <c r="B48" s="29"/>
      <c r="C48" s="16" t="s">
        <v>167</v>
      </c>
      <c r="D48" s="30"/>
      <c r="E48" s="31"/>
      <c r="F48" s="16"/>
      <c r="G48" s="23"/>
      <c r="H48" s="16"/>
      <c r="I48" s="24"/>
    </row>
    <row r="49" spans="2:9">
      <c r="B49" s="29"/>
      <c r="C49" s="25"/>
      <c r="D49" s="30"/>
      <c r="E49" s="31"/>
      <c r="F49" s="16"/>
      <c r="G49" s="23"/>
      <c r="H49" s="16"/>
      <c r="I49" s="24"/>
    </row>
    <row r="50" spans="2:9">
      <c r="B50" s="32" t="s">
        <v>28</v>
      </c>
      <c r="C50" s="33" t="s">
        <v>152</v>
      </c>
      <c r="D50" s="34" t="s">
        <v>4</v>
      </c>
      <c r="E50" s="35">
        <v>116</v>
      </c>
      <c r="F50" s="16">
        <v>910245</v>
      </c>
      <c r="G50" s="23">
        <f t="shared" si="0"/>
        <v>105588420</v>
      </c>
      <c r="H50" s="16">
        <v>133000</v>
      </c>
      <c r="I50" s="24">
        <f t="shared" si="1"/>
        <v>15428000</v>
      </c>
    </row>
    <row r="51" spans="2:9">
      <c r="B51" s="32"/>
      <c r="C51" s="21" t="s">
        <v>142</v>
      </c>
      <c r="D51" s="34"/>
      <c r="E51" s="35"/>
      <c r="F51" s="16"/>
      <c r="G51" s="23"/>
      <c r="H51" s="16"/>
      <c r="I51" s="24"/>
    </row>
    <row r="52" spans="2:9">
      <c r="B52" s="29"/>
      <c r="C52" s="25" t="s">
        <v>161</v>
      </c>
      <c r="D52" s="30"/>
      <c r="E52" s="31"/>
      <c r="F52" s="16"/>
      <c r="G52" s="23"/>
      <c r="H52" s="16"/>
      <c r="I52" s="24"/>
    </row>
    <row r="53" spans="2:9" ht="30">
      <c r="B53" s="29"/>
      <c r="C53" s="25" t="s">
        <v>143</v>
      </c>
      <c r="D53" s="30"/>
      <c r="E53" s="31"/>
      <c r="F53" s="16"/>
      <c r="G53" s="23"/>
      <c r="H53" s="16"/>
      <c r="I53" s="24"/>
    </row>
    <row r="54" spans="2:9" ht="30">
      <c r="B54" s="29"/>
      <c r="C54" s="25" t="s">
        <v>162</v>
      </c>
      <c r="D54" s="30"/>
      <c r="E54" s="31"/>
      <c r="F54" s="16"/>
      <c r="G54" s="23"/>
      <c r="H54" s="16"/>
      <c r="I54" s="24"/>
    </row>
    <row r="55" spans="2:9">
      <c r="B55" s="29"/>
      <c r="C55" s="26" t="s">
        <v>334</v>
      </c>
      <c r="D55" s="30"/>
      <c r="E55" s="31"/>
      <c r="F55" s="16"/>
      <c r="G55" s="23"/>
      <c r="H55" s="16"/>
      <c r="I55" s="24"/>
    </row>
    <row r="56" spans="2:9">
      <c r="B56" s="29"/>
      <c r="C56" s="26" t="s">
        <v>335</v>
      </c>
      <c r="D56" s="30"/>
      <c r="E56" s="31"/>
      <c r="F56" s="16"/>
      <c r="G56" s="23"/>
      <c r="H56" s="16"/>
      <c r="I56" s="24"/>
    </row>
    <row r="57" spans="2:9">
      <c r="B57" s="29"/>
      <c r="C57" s="26" t="s">
        <v>147</v>
      </c>
      <c r="D57" s="30"/>
      <c r="E57" s="31"/>
      <c r="F57" s="16"/>
      <c r="G57" s="23"/>
      <c r="H57" s="16"/>
      <c r="I57" s="24"/>
    </row>
    <row r="58" spans="2:9" ht="30">
      <c r="B58" s="29"/>
      <c r="C58" s="26" t="s">
        <v>151</v>
      </c>
      <c r="D58" s="30"/>
      <c r="E58" s="31"/>
      <c r="F58" s="16"/>
      <c r="G58" s="23"/>
      <c r="H58" s="16"/>
      <c r="I58" s="24"/>
    </row>
    <row r="59" spans="2:9" ht="30">
      <c r="B59" s="29"/>
      <c r="C59" s="25" t="s">
        <v>164</v>
      </c>
      <c r="D59" s="30"/>
      <c r="E59" s="31"/>
      <c r="F59" s="16"/>
      <c r="G59" s="23"/>
      <c r="H59" s="16"/>
      <c r="I59" s="24"/>
    </row>
    <row r="60" spans="2:9">
      <c r="B60" s="29"/>
      <c r="C60" s="26" t="s">
        <v>334</v>
      </c>
      <c r="D60" s="30"/>
      <c r="E60" s="31"/>
      <c r="F60" s="16"/>
      <c r="G60" s="23"/>
      <c r="H60" s="16"/>
      <c r="I60" s="24"/>
    </row>
    <row r="61" spans="2:9">
      <c r="B61" s="29"/>
      <c r="C61" s="26" t="s">
        <v>335</v>
      </c>
      <c r="D61" s="30"/>
      <c r="E61" s="31"/>
      <c r="F61" s="16"/>
      <c r="G61" s="23"/>
      <c r="H61" s="16"/>
      <c r="I61" s="24"/>
    </row>
    <row r="62" spans="2:9">
      <c r="B62" s="29"/>
      <c r="C62" s="26" t="s">
        <v>147</v>
      </c>
      <c r="D62" s="30"/>
      <c r="E62" s="31"/>
      <c r="F62" s="16"/>
      <c r="G62" s="23"/>
      <c r="H62" s="16"/>
      <c r="I62" s="24"/>
    </row>
    <row r="63" spans="2:9" ht="30">
      <c r="B63" s="29"/>
      <c r="C63" s="26" t="s">
        <v>151</v>
      </c>
      <c r="D63" s="30"/>
      <c r="E63" s="31"/>
      <c r="F63" s="16"/>
      <c r="G63" s="23"/>
      <c r="H63" s="16"/>
      <c r="I63" s="24"/>
    </row>
    <row r="64" spans="2:9">
      <c r="B64" s="29"/>
      <c r="C64" s="25" t="s">
        <v>167</v>
      </c>
      <c r="D64" s="30"/>
      <c r="E64" s="31"/>
      <c r="F64" s="16"/>
      <c r="G64" s="23"/>
      <c r="H64" s="16"/>
      <c r="I64" s="24"/>
    </row>
    <row r="65" spans="2:9">
      <c r="B65" s="32" t="s">
        <v>29</v>
      </c>
      <c r="C65" s="33" t="s">
        <v>382</v>
      </c>
      <c r="D65" s="34" t="s">
        <v>4</v>
      </c>
      <c r="E65" s="35">
        <v>2</v>
      </c>
      <c r="F65" s="16">
        <v>4800211</v>
      </c>
      <c r="G65" s="23">
        <f t="shared" si="0"/>
        <v>9600422</v>
      </c>
      <c r="H65" s="21">
        <v>243000</v>
      </c>
      <c r="I65" s="24">
        <f t="shared" si="1"/>
        <v>486000</v>
      </c>
    </row>
    <row r="66" spans="2:9">
      <c r="B66" s="32"/>
      <c r="C66" s="21" t="s">
        <v>142</v>
      </c>
      <c r="D66" s="34"/>
      <c r="E66" s="35"/>
      <c r="F66" s="16"/>
      <c r="G66" s="23"/>
      <c r="H66" s="16"/>
      <c r="I66" s="24"/>
    </row>
    <row r="67" spans="2:9">
      <c r="B67" s="29"/>
      <c r="C67" s="25" t="s">
        <v>318</v>
      </c>
      <c r="D67" s="30"/>
      <c r="E67" s="31"/>
      <c r="F67" s="16"/>
      <c r="G67" s="23"/>
      <c r="H67" s="16"/>
      <c r="I67" s="24"/>
    </row>
    <row r="68" spans="2:9" ht="30">
      <c r="B68" s="29"/>
      <c r="C68" s="25" t="s">
        <v>356</v>
      </c>
      <c r="D68" s="30"/>
      <c r="E68" s="31"/>
      <c r="F68" s="16"/>
      <c r="G68" s="23"/>
      <c r="H68" s="16"/>
      <c r="I68" s="24"/>
    </row>
    <row r="69" spans="2:9" ht="30">
      <c r="B69" s="29"/>
      <c r="C69" s="25" t="s">
        <v>162</v>
      </c>
      <c r="D69" s="30"/>
      <c r="E69" s="31"/>
      <c r="F69" s="16"/>
      <c r="G69" s="23"/>
      <c r="H69" s="16"/>
      <c r="I69" s="24"/>
    </row>
    <row r="70" spans="2:9">
      <c r="B70" s="29"/>
      <c r="C70" s="26" t="s">
        <v>145</v>
      </c>
      <c r="D70" s="30"/>
      <c r="E70" s="31"/>
      <c r="F70" s="16"/>
      <c r="G70" s="23"/>
      <c r="H70" s="16"/>
      <c r="I70" s="24"/>
    </row>
    <row r="71" spans="2:9">
      <c r="B71" s="29"/>
      <c r="C71" s="26" t="s">
        <v>335</v>
      </c>
      <c r="D71" s="30"/>
      <c r="E71" s="31"/>
      <c r="F71" s="16"/>
      <c r="G71" s="23"/>
      <c r="H71" s="16"/>
      <c r="I71" s="24"/>
    </row>
    <row r="72" spans="2:9">
      <c r="B72" s="29"/>
      <c r="C72" s="26" t="s">
        <v>171</v>
      </c>
      <c r="D72" s="30"/>
      <c r="E72" s="31"/>
      <c r="F72" s="16"/>
      <c r="G72" s="23"/>
      <c r="H72" s="16"/>
      <c r="I72" s="24"/>
    </row>
    <row r="73" spans="2:9">
      <c r="B73" s="29"/>
      <c r="C73" s="26" t="s">
        <v>362</v>
      </c>
      <c r="D73" s="30"/>
      <c r="E73" s="31"/>
      <c r="F73" s="16"/>
      <c r="G73" s="23"/>
      <c r="H73" s="16"/>
      <c r="I73" s="24"/>
    </row>
    <row r="74" spans="2:9" ht="30">
      <c r="B74" s="29"/>
      <c r="C74" s="26" t="s">
        <v>172</v>
      </c>
      <c r="D74" s="30"/>
      <c r="E74" s="31"/>
      <c r="F74" s="16"/>
      <c r="G74" s="23"/>
      <c r="H74" s="16"/>
      <c r="I74" s="24"/>
    </row>
    <row r="75" spans="2:9">
      <c r="B75" s="29"/>
      <c r="C75" s="25" t="s">
        <v>9</v>
      </c>
      <c r="D75" s="30"/>
      <c r="E75" s="31"/>
      <c r="F75" s="16"/>
      <c r="G75" s="23"/>
      <c r="H75" s="16"/>
      <c r="I75" s="24"/>
    </row>
    <row r="76" spans="2:9">
      <c r="B76" s="29"/>
      <c r="C76" s="25" t="s">
        <v>167</v>
      </c>
      <c r="D76" s="30"/>
      <c r="E76" s="31"/>
      <c r="F76" s="16"/>
      <c r="G76" s="23"/>
      <c r="H76" s="16"/>
      <c r="I76" s="24"/>
    </row>
    <row r="77" spans="2:9">
      <c r="B77" s="32" t="s">
        <v>30</v>
      </c>
      <c r="C77" s="21" t="s">
        <v>177</v>
      </c>
      <c r="D77" s="34" t="s">
        <v>4</v>
      </c>
      <c r="E77" s="35">
        <v>183</v>
      </c>
      <c r="F77" s="16">
        <v>504325</v>
      </c>
      <c r="G77" s="23">
        <f t="shared" si="0"/>
        <v>92291475</v>
      </c>
      <c r="H77" s="16">
        <v>66439</v>
      </c>
      <c r="I77" s="24">
        <f t="shared" si="1"/>
        <v>12158337</v>
      </c>
    </row>
    <row r="78" spans="2:9">
      <c r="B78" s="32"/>
      <c r="C78" s="21" t="s">
        <v>142</v>
      </c>
      <c r="D78" s="34"/>
      <c r="E78" s="35"/>
      <c r="F78" s="16"/>
      <c r="G78" s="23"/>
      <c r="H78" s="16"/>
      <c r="I78" s="24"/>
    </row>
    <row r="79" spans="2:9">
      <c r="B79" s="29"/>
      <c r="C79" s="16" t="s">
        <v>174</v>
      </c>
      <c r="D79" s="30"/>
      <c r="E79" s="31"/>
      <c r="F79" s="16"/>
      <c r="G79" s="23"/>
      <c r="H79" s="16"/>
      <c r="I79" s="24"/>
    </row>
    <row r="80" spans="2:9">
      <c r="B80" s="29"/>
      <c r="C80" s="16" t="s">
        <v>178</v>
      </c>
      <c r="D80" s="30"/>
      <c r="E80" s="31"/>
      <c r="F80" s="16"/>
      <c r="G80" s="23"/>
      <c r="H80" s="16"/>
      <c r="I80" s="24"/>
    </row>
    <row r="81" spans="2:9" ht="17.25" customHeight="1">
      <c r="B81" s="29"/>
      <c r="C81" s="20" t="s">
        <v>175</v>
      </c>
      <c r="D81" s="30"/>
      <c r="E81" s="31"/>
      <c r="F81" s="16"/>
      <c r="G81" s="23"/>
      <c r="H81" s="16"/>
      <c r="I81" s="24"/>
    </row>
    <row r="82" spans="2:9">
      <c r="B82" s="29"/>
      <c r="C82" s="20" t="s">
        <v>145</v>
      </c>
      <c r="D82" s="30"/>
      <c r="E82" s="31"/>
      <c r="F82" s="16"/>
      <c r="G82" s="23"/>
      <c r="H82" s="16"/>
      <c r="I82" s="24"/>
    </row>
    <row r="83" spans="2:9">
      <c r="B83" s="29"/>
      <c r="C83" s="16" t="s">
        <v>335</v>
      </c>
      <c r="D83" s="30"/>
      <c r="E83" s="31"/>
      <c r="F83" s="16"/>
      <c r="G83" s="23"/>
      <c r="H83" s="16"/>
      <c r="I83" s="24"/>
    </row>
    <row r="84" spans="2:9">
      <c r="B84" s="29"/>
      <c r="C84" s="16" t="s">
        <v>147</v>
      </c>
      <c r="D84" s="30"/>
      <c r="E84" s="31"/>
      <c r="F84" s="16"/>
      <c r="G84" s="23"/>
      <c r="H84" s="16"/>
      <c r="I84" s="24"/>
    </row>
    <row r="85" spans="2:9">
      <c r="B85" s="29"/>
      <c r="C85" s="16" t="s">
        <v>370</v>
      </c>
      <c r="D85" s="30"/>
      <c r="E85" s="31"/>
      <c r="F85" s="16"/>
      <c r="G85" s="23"/>
      <c r="H85" s="16"/>
      <c r="I85" s="24"/>
    </row>
    <row r="86" spans="2:9">
      <c r="B86" s="29"/>
      <c r="C86" s="16" t="s">
        <v>167</v>
      </c>
      <c r="D86" s="30"/>
      <c r="E86" s="31"/>
      <c r="F86" s="16"/>
      <c r="G86" s="23"/>
      <c r="H86" s="16"/>
      <c r="I86" s="24"/>
    </row>
    <row r="87" spans="2:9">
      <c r="B87" s="32" t="s">
        <v>31</v>
      </c>
      <c r="C87" s="21" t="s">
        <v>177</v>
      </c>
      <c r="D87" s="34" t="s">
        <v>4</v>
      </c>
      <c r="E87" s="35"/>
      <c r="F87" s="16">
        <v>495015</v>
      </c>
      <c r="G87" s="23">
        <f t="shared" ref="G87:G102" si="2">F87*E87</f>
        <v>0</v>
      </c>
      <c r="H87" s="16">
        <v>66439</v>
      </c>
      <c r="I87" s="24">
        <f t="shared" ref="I87:I102" si="3">H87*E87</f>
        <v>0</v>
      </c>
    </row>
    <row r="88" spans="2:9">
      <c r="B88" s="32"/>
      <c r="C88" s="21" t="s">
        <v>142</v>
      </c>
      <c r="D88" s="34"/>
      <c r="E88" s="31"/>
      <c r="F88" s="16"/>
      <c r="G88" s="23"/>
      <c r="H88" s="16"/>
      <c r="I88" s="24"/>
    </row>
    <row r="89" spans="2:9">
      <c r="B89" s="29"/>
      <c r="C89" s="16" t="s">
        <v>234</v>
      </c>
      <c r="D89" s="30"/>
      <c r="E89" s="31"/>
      <c r="F89" s="16"/>
      <c r="G89" s="23"/>
      <c r="H89" s="16"/>
      <c r="I89" s="24"/>
    </row>
    <row r="90" spans="2:9">
      <c r="B90" s="29"/>
      <c r="C90" s="16" t="s">
        <v>180</v>
      </c>
      <c r="D90" s="30"/>
      <c r="E90" s="31"/>
      <c r="F90" s="16"/>
      <c r="G90" s="23"/>
      <c r="H90" s="16"/>
      <c r="I90" s="24"/>
    </row>
    <row r="91" spans="2:9">
      <c r="B91" s="29"/>
      <c r="C91" s="20" t="s">
        <v>175</v>
      </c>
      <c r="D91" s="30"/>
      <c r="E91" s="31"/>
      <c r="F91" s="16"/>
      <c r="G91" s="23"/>
      <c r="H91" s="16"/>
      <c r="I91" s="24"/>
    </row>
    <row r="92" spans="2:9">
      <c r="B92" s="29"/>
      <c r="C92" s="16" t="s">
        <v>145</v>
      </c>
      <c r="D92" s="30"/>
      <c r="E92" s="31"/>
      <c r="F92" s="16"/>
      <c r="G92" s="23"/>
      <c r="H92" s="16"/>
      <c r="I92" s="24"/>
    </row>
    <row r="93" spans="2:9">
      <c r="B93" s="29"/>
      <c r="C93" s="16" t="s">
        <v>335</v>
      </c>
      <c r="D93" s="30"/>
      <c r="E93" s="31"/>
      <c r="F93" s="16"/>
      <c r="G93" s="23"/>
      <c r="H93" s="16"/>
      <c r="I93" s="24"/>
    </row>
    <row r="94" spans="2:9">
      <c r="B94" s="29"/>
      <c r="C94" s="16" t="s">
        <v>147</v>
      </c>
      <c r="D94" s="30"/>
      <c r="E94" s="31"/>
      <c r="F94" s="16"/>
      <c r="G94" s="23"/>
      <c r="H94" s="16"/>
      <c r="I94" s="24"/>
    </row>
    <row r="95" spans="2:9">
      <c r="B95" s="29"/>
      <c r="C95" s="16" t="s">
        <v>15</v>
      </c>
      <c r="D95" s="30"/>
      <c r="E95" s="31"/>
      <c r="F95" s="16"/>
      <c r="G95" s="23"/>
      <c r="H95" s="16"/>
      <c r="I95" s="24"/>
    </row>
    <row r="96" spans="2:9">
      <c r="B96" s="29"/>
      <c r="C96" s="16" t="s">
        <v>167</v>
      </c>
      <c r="D96" s="30"/>
      <c r="E96" s="31"/>
      <c r="F96" s="16"/>
      <c r="G96" s="23"/>
      <c r="H96" s="16"/>
      <c r="I96" s="24"/>
    </row>
    <row r="97" spans="2:9">
      <c r="B97" s="29"/>
      <c r="C97" s="36"/>
      <c r="D97" s="30"/>
      <c r="E97" s="31"/>
      <c r="F97" s="16"/>
      <c r="G97" s="23"/>
      <c r="H97" s="16"/>
      <c r="I97" s="24"/>
    </row>
    <row r="98" spans="2:9">
      <c r="B98" s="52" t="s">
        <v>113</v>
      </c>
      <c r="C98" s="20" t="s">
        <v>181</v>
      </c>
      <c r="D98" s="53" t="s">
        <v>12</v>
      </c>
      <c r="E98" s="31">
        <v>137850</v>
      </c>
      <c r="F98" s="16">
        <v>850</v>
      </c>
      <c r="G98" s="23">
        <f>F98*E98</f>
        <v>117172500</v>
      </c>
      <c r="H98" s="16">
        <v>45</v>
      </c>
      <c r="I98" s="24">
        <f>H98*E98</f>
        <v>6203250</v>
      </c>
    </row>
    <row r="99" spans="2:9">
      <c r="B99" s="52"/>
      <c r="C99" s="20"/>
      <c r="D99" s="53"/>
      <c r="E99" s="31"/>
      <c r="F99" s="16"/>
      <c r="G99" s="23"/>
      <c r="H99" s="16"/>
      <c r="I99" s="24"/>
    </row>
    <row r="100" spans="2:9">
      <c r="B100" s="52" t="s">
        <v>114</v>
      </c>
      <c r="C100" s="54" t="s">
        <v>182</v>
      </c>
      <c r="D100" s="53" t="s">
        <v>45</v>
      </c>
      <c r="E100" s="55">
        <f>E87+E77+E65+E50+E34</f>
        <v>305</v>
      </c>
      <c r="F100" s="16"/>
      <c r="G100" s="23"/>
      <c r="H100" s="16">
        <v>1500</v>
      </c>
      <c r="I100" s="24">
        <f>H100*E100</f>
        <v>457500</v>
      </c>
    </row>
    <row r="101" spans="2:9">
      <c r="B101" s="29"/>
      <c r="C101" s="14" t="s">
        <v>183</v>
      </c>
      <c r="D101" s="30"/>
      <c r="E101" s="31"/>
      <c r="F101" s="16"/>
      <c r="G101" s="56">
        <f>G98+G87+G77+G65+G50+G34</f>
        <v>332962689</v>
      </c>
      <c r="H101" s="16"/>
      <c r="I101" s="57">
        <f>I100+I98+I87+I77+I65+I50+I34</f>
        <v>36005087</v>
      </c>
    </row>
    <row r="102" spans="2:9">
      <c r="B102" s="32" t="s">
        <v>10</v>
      </c>
      <c r="C102" s="37" t="s">
        <v>185</v>
      </c>
      <c r="D102" s="34" t="s">
        <v>4</v>
      </c>
      <c r="E102" s="34">
        <v>1</v>
      </c>
      <c r="F102" s="16">
        <v>4800259</v>
      </c>
      <c r="G102" s="23">
        <f t="shared" si="2"/>
        <v>4800259</v>
      </c>
      <c r="H102" s="16">
        <v>243000</v>
      </c>
      <c r="I102" s="24">
        <f t="shared" si="3"/>
        <v>243000</v>
      </c>
    </row>
    <row r="103" spans="2:9">
      <c r="B103" s="29"/>
      <c r="C103" s="37" t="s">
        <v>142</v>
      </c>
      <c r="D103" s="30"/>
      <c r="E103" s="35"/>
      <c r="F103" s="16"/>
      <c r="G103" s="16"/>
      <c r="H103" s="16"/>
      <c r="I103" s="18"/>
    </row>
    <row r="104" spans="2:9">
      <c r="B104" s="29" t="s">
        <v>20</v>
      </c>
      <c r="C104" s="38" t="s">
        <v>186</v>
      </c>
      <c r="D104" s="30"/>
      <c r="E104" s="35"/>
      <c r="F104" s="16"/>
      <c r="G104" s="16"/>
      <c r="H104" s="16"/>
      <c r="I104" s="18"/>
    </row>
    <row r="105" spans="2:9">
      <c r="B105" s="29" t="s">
        <v>21</v>
      </c>
      <c r="C105" s="38" t="s">
        <v>187</v>
      </c>
      <c r="D105" s="30"/>
      <c r="E105" s="35"/>
      <c r="F105" s="16"/>
      <c r="G105" s="16"/>
      <c r="H105" s="16"/>
      <c r="I105" s="18"/>
    </row>
    <row r="106" spans="2:9">
      <c r="B106" s="29" t="s">
        <v>22</v>
      </c>
      <c r="C106" s="39" t="s">
        <v>188</v>
      </c>
      <c r="D106" s="30"/>
      <c r="E106" s="35"/>
      <c r="F106" s="16"/>
      <c r="G106" s="16"/>
      <c r="H106" s="16"/>
      <c r="I106" s="18"/>
    </row>
    <row r="107" spans="2:9">
      <c r="B107" s="29" t="s">
        <v>23</v>
      </c>
      <c r="C107" s="38" t="s">
        <v>189</v>
      </c>
      <c r="D107" s="30"/>
      <c r="E107" s="31"/>
      <c r="F107" s="16"/>
      <c r="G107" s="16"/>
      <c r="H107" s="16"/>
      <c r="I107" s="18"/>
    </row>
    <row r="108" spans="2:9">
      <c r="B108" s="29" t="s">
        <v>24</v>
      </c>
      <c r="C108" s="38" t="s">
        <v>190</v>
      </c>
      <c r="D108" s="30"/>
      <c r="E108" s="35"/>
      <c r="F108" s="16"/>
      <c r="G108" s="16"/>
      <c r="H108" s="16"/>
      <c r="I108" s="18"/>
    </row>
    <row r="109" spans="2:9">
      <c r="B109" s="29" t="s">
        <v>25</v>
      </c>
      <c r="C109" s="38" t="s">
        <v>191</v>
      </c>
      <c r="D109" s="30"/>
      <c r="E109" s="40"/>
      <c r="F109" s="16"/>
      <c r="G109" s="16"/>
      <c r="H109" s="16"/>
      <c r="I109" s="18"/>
    </row>
    <row r="110" spans="2:9">
      <c r="B110" s="32"/>
      <c r="C110" s="34" t="s">
        <v>184</v>
      </c>
      <c r="D110" s="40"/>
      <c r="E110" s="40"/>
      <c r="F110" s="16"/>
      <c r="G110" s="56">
        <f>SUM(G102:G109)</f>
        <v>4800259</v>
      </c>
      <c r="H110" s="16"/>
      <c r="I110" s="57">
        <f>SUM(I102:I109)</f>
        <v>243000</v>
      </c>
    </row>
    <row r="111" spans="2:9">
      <c r="B111" s="29"/>
      <c r="C111" s="19" t="s">
        <v>383</v>
      </c>
      <c r="D111" s="30"/>
      <c r="E111" s="40"/>
      <c r="F111" s="16"/>
      <c r="G111" s="16"/>
      <c r="H111" s="16"/>
      <c r="I111" s="18"/>
    </row>
    <row r="112" spans="2:9">
      <c r="B112" s="29"/>
      <c r="C112" s="16"/>
      <c r="D112" s="30"/>
      <c r="E112" s="40"/>
      <c r="F112" s="16"/>
      <c r="G112" s="16"/>
      <c r="H112" s="16"/>
      <c r="I112" s="18"/>
    </row>
    <row r="113" spans="2:9" ht="18.75">
      <c r="B113" s="29" t="s">
        <v>17</v>
      </c>
      <c r="C113" s="41" t="s">
        <v>134</v>
      </c>
      <c r="D113" s="30"/>
      <c r="E113" s="40"/>
      <c r="F113" s="16"/>
      <c r="G113" s="23"/>
      <c r="H113" s="16"/>
      <c r="I113" s="24">
        <f>I10</f>
        <v>3280000</v>
      </c>
    </row>
    <row r="114" spans="2:9" ht="18.75">
      <c r="B114" s="29"/>
      <c r="C114" s="42" t="s">
        <v>1</v>
      </c>
      <c r="D114" s="30"/>
      <c r="E114" s="40"/>
      <c r="F114" s="16"/>
      <c r="G114" s="23"/>
      <c r="H114" s="16"/>
      <c r="I114" s="24"/>
    </row>
    <row r="115" spans="2:9" ht="18.75">
      <c r="B115" s="29" t="s">
        <v>18</v>
      </c>
      <c r="C115" s="41" t="s">
        <v>193</v>
      </c>
      <c r="D115" s="30"/>
      <c r="E115" s="40"/>
      <c r="F115" s="16"/>
      <c r="G115" s="23"/>
      <c r="H115" s="16"/>
      <c r="I115" s="24">
        <f>I12</f>
        <v>0</v>
      </c>
    </row>
    <row r="116" spans="2:9" ht="18.75">
      <c r="B116" s="29"/>
      <c r="C116" s="42"/>
      <c r="D116" s="30"/>
      <c r="E116" s="40"/>
      <c r="F116" s="16"/>
      <c r="G116" s="23"/>
      <c r="H116" s="16"/>
      <c r="I116" s="24"/>
    </row>
    <row r="117" spans="2:9" ht="18.75">
      <c r="B117" s="29" t="s">
        <v>19</v>
      </c>
      <c r="C117" s="41" t="s">
        <v>136</v>
      </c>
      <c r="D117" s="30"/>
      <c r="E117" s="40"/>
      <c r="F117" s="16"/>
      <c r="G117" s="23"/>
      <c r="H117" s="16"/>
      <c r="I117" s="24">
        <f>I14</f>
        <v>2050000</v>
      </c>
    </row>
    <row r="118" spans="2:9" ht="18.75">
      <c r="B118" s="29"/>
      <c r="C118" s="42"/>
      <c r="D118" s="31"/>
      <c r="E118" s="40"/>
      <c r="F118" s="16"/>
      <c r="G118" s="23"/>
      <c r="H118" s="16"/>
      <c r="I118" s="24"/>
    </row>
    <row r="119" spans="2:9" ht="18.75">
      <c r="B119" s="29">
        <v>2</v>
      </c>
      <c r="C119" s="43" t="s">
        <v>195</v>
      </c>
      <c r="D119" s="31"/>
      <c r="E119" s="40"/>
      <c r="F119" s="16"/>
      <c r="G119" s="23">
        <f>G101</f>
        <v>332962689</v>
      </c>
      <c r="H119" s="16"/>
      <c r="I119" s="24">
        <f>I101</f>
        <v>36005087</v>
      </c>
    </row>
    <row r="120" spans="2:9" ht="18.75">
      <c r="B120" s="15"/>
      <c r="C120" s="44"/>
      <c r="D120" s="16"/>
      <c r="E120" s="16"/>
      <c r="F120" s="16"/>
      <c r="G120" s="23"/>
      <c r="H120" s="16"/>
      <c r="I120" s="24"/>
    </row>
    <row r="121" spans="2:9" ht="18.75">
      <c r="B121" s="15">
        <v>3</v>
      </c>
      <c r="C121" s="43" t="s">
        <v>185</v>
      </c>
      <c r="D121" s="16"/>
      <c r="E121" s="16"/>
      <c r="F121" s="16"/>
      <c r="G121" s="23">
        <f>G110</f>
        <v>4800259</v>
      </c>
      <c r="H121" s="16"/>
      <c r="I121" s="24">
        <f>I110</f>
        <v>243000</v>
      </c>
    </row>
    <row r="122" spans="2:9">
      <c r="B122" s="15"/>
      <c r="C122" s="16"/>
      <c r="D122" s="16"/>
      <c r="E122" s="16"/>
      <c r="F122" s="16"/>
      <c r="G122" s="23"/>
      <c r="H122" s="16"/>
      <c r="I122" s="24"/>
    </row>
    <row r="123" spans="2:9">
      <c r="B123" s="15"/>
      <c r="C123" s="16"/>
      <c r="D123" s="16"/>
      <c r="E123" s="16"/>
      <c r="F123" s="16"/>
      <c r="G123" s="23"/>
      <c r="H123" s="16"/>
      <c r="I123" s="24"/>
    </row>
    <row r="124" spans="2:9">
      <c r="B124" s="15"/>
      <c r="C124" s="38" t="s">
        <v>196</v>
      </c>
      <c r="D124" s="16"/>
      <c r="E124" s="16"/>
      <c r="F124" s="16"/>
      <c r="G124" s="23">
        <f t="shared" ref="G124" si="4">SUM(G113:G123)</f>
        <v>337762948</v>
      </c>
      <c r="H124" s="16"/>
      <c r="I124" s="24">
        <f>I121+I119+I117+I113</f>
        <v>41578087</v>
      </c>
    </row>
    <row r="125" spans="2:9">
      <c r="B125" s="15"/>
      <c r="C125" s="38" t="s">
        <v>16</v>
      </c>
      <c r="D125" s="16"/>
      <c r="E125" s="16"/>
      <c r="F125" s="16"/>
      <c r="G125" s="23">
        <f>G124*18/100</f>
        <v>60797330.640000001</v>
      </c>
      <c r="H125" s="16"/>
      <c r="I125" s="24">
        <f>I124*18/100</f>
        <v>7484055.6600000001</v>
      </c>
    </row>
    <row r="126" spans="2:9" ht="15.75" thickBot="1">
      <c r="B126" s="45"/>
      <c r="C126" s="46" t="s">
        <v>197</v>
      </c>
      <c r="D126" s="47"/>
      <c r="E126" s="47"/>
      <c r="F126" s="47"/>
      <c r="G126" s="48">
        <f>G125+G124</f>
        <v>398560278.63999999</v>
      </c>
      <c r="H126" s="47"/>
      <c r="I126" s="49">
        <f>I125+I124</f>
        <v>49062142.659999996</v>
      </c>
    </row>
    <row r="127" spans="2:9" ht="15.75" thickTop="1"/>
    <row r="129" spans="2:10">
      <c r="H129" s="51">
        <f>G126+I126</f>
        <v>447622421.29999995</v>
      </c>
    </row>
    <row r="130" spans="2:10">
      <c r="J130" s="51"/>
    </row>
    <row r="133" spans="2:10">
      <c r="B133" s="239"/>
      <c r="C133" s="239"/>
      <c r="D133" s="239"/>
      <c r="E133" s="240"/>
      <c r="F133" s="241"/>
      <c r="G133" s="241"/>
      <c r="H133" s="237"/>
      <c r="I133" s="237"/>
    </row>
    <row r="134" spans="2:10">
      <c r="B134" s="239"/>
      <c r="C134" s="239"/>
      <c r="D134" s="239"/>
      <c r="E134" s="240"/>
      <c r="F134" s="238"/>
      <c r="G134" s="237"/>
      <c r="H134" s="238"/>
      <c r="I134" s="238"/>
    </row>
    <row r="135" spans="2:10">
      <c r="B135" s="239"/>
      <c r="C135" s="239"/>
      <c r="D135" s="239"/>
      <c r="E135" s="240"/>
      <c r="F135" s="238"/>
      <c r="G135" s="237"/>
      <c r="H135" s="238"/>
      <c r="I135" s="238"/>
    </row>
    <row r="136" spans="2:10">
      <c r="B136" s="142"/>
      <c r="C136" s="143"/>
      <c r="D136" s="144"/>
      <c r="E136" s="145"/>
      <c r="F136" s="146"/>
      <c r="G136" s="147"/>
      <c r="H136" s="148"/>
      <c r="I136" s="148"/>
    </row>
    <row r="137" spans="2:10">
      <c r="B137" s="142"/>
      <c r="C137" s="149"/>
      <c r="D137" s="144"/>
      <c r="E137" s="145"/>
      <c r="F137" s="146"/>
      <c r="G137" s="147"/>
      <c r="H137" s="148"/>
      <c r="I137" s="148"/>
    </row>
    <row r="138" spans="2:10">
      <c r="B138" s="142"/>
      <c r="C138" s="150"/>
      <c r="D138" s="144"/>
      <c r="E138" s="145"/>
      <c r="F138" s="146"/>
      <c r="G138" s="147"/>
      <c r="H138" s="148"/>
      <c r="I138" s="148"/>
    </row>
    <row r="139" spans="2:10">
      <c r="B139" s="142"/>
      <c r="C139" s="151"/>
      <c r="D139" s="144"/>
      <c r="E139" s="145"/>
      <c r="F139" s="146"/>
      <c r="G139" s="147"/>
      <c r="H139" s="148"/>
      <c r="I139" s="148"/>
    </row>
    <row r="140" spans="2:10">
      <c r="B140" s="142"/>
      <c r="C140" s="149"/>
      <c r="D140" s="144"/>
      <c r="E140" s="145"/>
      <c r="F140" s="148"/>
      <c r="G140" s="147"/>
      <c r="H140" s="148"/>
      <c r="I140" s="148"/>
    </row>
    <row r="141" spans="2:10">
      <c r="B141" s="142"/>
      <c r="C141" s="147"/>
      <c r="D141" s="144"/>
      <c r="E141" s="145"/>
      <c r="F141" s="148"/>
      <c r="G141" s="147"/>
      <c r="H141" s="148"/>
      <c r="I141" s="148"/>
    </row>
    <row r="142" spans="2:10">
      <c r="B142" s="142"/>
      <c r="C142" s="147"/>
      <c r="D142" s="144"/>
      <c r="E142" s="145"/>
      <c r="F142" s="148"/>
      <c r="G142" s="147"/>
      <c r="H142" s="148"/>
      <c r="I142" s="148"/>
    </row>
    <row r="143" spans="2:10">
      <c r="B143" s="142"/>
      <c r="C143" s="149"/>
      <c r="D143" s="144"/>
      <c r="E143" s="145"/>
      <c r="F143" s="148"/>
      <c r="G143" s="147"/>
      <c r="H143" s="148"/>
      <c r="I143" s="148"/>
    </row>
    <row r="144" spans="2:10">
      <c r="B144" s="142"/>
      <c r="C144" s="147"/>
      <c r="D144" s="144"/>
      <c r="E144" s="145"/>
      <c r="F144" s="148"/>
      <c r="G144" s="147"/>
      <c r="H144" s="148"/>
      <c r="I144" s="148"/>
    </row>
    <row r="145" spans="2:9">
      <c r="B145" s="142"/>
      <c r="C145" s="149"/>
      <c r="D145" s="144"/>
      <c r="E145" s="145"/>
      <c r="F145" s="148"/>
      <c r="G145" s="147"/>
      <c r="H145" s="148"/>
      <c r="I145" s="148"/>
    </row>
    <row r="146" spans="2:9">
      <c r="B146" s="142"/>
      <c r="C146" s="147"/>
      <c r="D146" s="144"/>
      <c r="E146" s="145"/>
      <c r="F146" s="148"/>
      <c r="G146" s="147"/>
      <c r="H146" s="148"/>
      <c r="I146" s="148"/>
    </row>
    <row r="147" spans="2:9">
      <c r="B147" s="142"/>
      <c r="C147" s="149"/>
      <c r="D147" s="144"/>
      <c r="E147" s="145"/>
      <c r="F147" s="148"/>
      <c r="G147" s="147"/>
      <c r="H147" s="148"/>
      <c r="I147" s="148"/>
    </row>
    <row r="148" spans="2:9">
      <c r="B148" s="142"/>
      <c r="C148" s="147"/>
      <c r="D148" s="144"/>
      <c r="E148" s="145"/>
      <c r="F148" s="148"/>
      <c r="G148" s="147"/>
      <c r="H148" s="148"/>
      <c r="I148" s="148"/>
    </row>
    <row r="149" spans="2:9">
      <c r="B149" s="142"/>
      <c r="C149" s="149"/>
      <c r="D149" s="144"/>
      <c r="E149" s="145"/>
      <c r="F149" s="148"/>
      <c r="G149" s="147"/>
      <c r="H149" s="148"/>
      <c r="I149" s="148"/>
    </row>
    <row r="150" spans="2:9">
      <c r="B150" s="142"/>
      <c r="C150" s="147"/>
      <c r="D150" s="144"/>
      <c r="E150" s="145"/>
      <c r="F150" s="148"/>
      <c r="G150" s="147"/>
      <c r="H150" s="148"/>
      <c r="I150" s="148"/>
    </row>
    <row r="151" spans="2:9">
      <c r="B151" s="142"/>
      <c r="C151" s="147"/>
      <c r="D151" s="144"/>
      <c r="E151" s="145"/>
      <c r="F151" s="148"/>
      <c r="G151" s="147"/>
      <c r="H151" s="148"/>
      <c r="I151" s="148"/>
    </row>
    <row r="152" spans="2:9">
      <c r="B152" s="142"/>
      <c r="C152" s="147"/>
      <c r="D152" s="144"/>
      <c r="E152" s="145"/>
      <c r="F152" s="148"/>
      <c r="G152" s="147"/>
      <c r="H152" s="148"/>
      <c r="I152" s="148"/>
    </row>
    <row r="153" spans="2:9">
      <c r="B153" s="142"/>
      <c r="C153" s="149"/>
      <c r="D153" s="144"/>
      <c r="E153" s="145"/>
      <c r="F153" s="148"/>
      <c r="G153" s="147"/>
      <c r="H153" s="148"/>
      <c r="I153" s="148"/>
    </row>
    <row r="154" spans="2:9">
      <c r="B154" s="142"/>
      <c r="C154" s="149"/>
      <c r="D154" s="144"/>
      <c r="E154" s="145"/>
      <c r="F154" s="146"/>
      <c r="G154" s="147"/>
      <c r="H154" s="148"/>
      <c r="I154" s="148"/>
    </row>
    <row r="155" spans="2:9">
      <c r="B155" s="142"/>
      <c r="C155" s="147"/>
      <c r="D155" s="144"/>
      <c r="E155" s="145"/>
      <c r="F155" s="148"/>
      <c r="G155" s="147"/>
      <c r="H155" s="148"/>
      <c r="I155" s="148"/>
    </row>
    <row r="156" spans="2:9">
      <c r="B156" s="152"/>
      <c r="C156" s="152"/>
      <c r="D156" s="152"/>
      <c r="E156" s="153"/>
      <c r="F156" s="153"/>
      <c r="G156" s="147"/>
      <c r="H156" s="153"/>
      <c r="I156" s="148"/>
    </row>
    <row r="157" spans="2:9">
      <c r="B157" s="142"/>
      <c r="C157" s="149"/>
      <c r="D157" s="144"/>
      <c r="E157" s="145"/>
      <c r="F157" s="148"/>
      <c r="G157" s="147"/>
      <c r="H157" s="148"/>
      <c r="I157" s="148"/>
    </row>
    <row r="158" spans="2:9">
      <c r="B158" s="142"/>
      <c r="C158" s="147"/>
      <c r="D158" s="144"/>
      <c r="E158" s="145"/>
      <c r="F158" s="148"/>
      <c r="G158" s="147"/>
      <c r="H158" s="148"/>
      <c r="I158" s="148"/>
    </row>
    <row r="159" spans="2:9">
      <c r="B159" s="142"/>
      <c r="C159" s="147"/>
      <c r="D159" s="144"/>
      <c r="E159" s="145"/>
      <c r="F159" s="148"/>
      <c r="G159" s="147"/>
      <c r="H159" s="148"/>
      <c r="I159" s="148"/>
    </row>
    <row r="160" spans="2:9">
      <c r="B160" s="142"/>
      <c r="C160" s="152"/>
      <c r="D160" s="142"/>
      <c r="E160" s="145"/>
      <c r="F160" s="146"/>
      <c r="G160" s="147"/>
      <c r="H160" s="146"/>
      <c r="I160" s="146"/>
    </row>
    <row r="161" spans="2:9">
      <c r="B161" s="142"/>
      <c r="C161" s="149"/>
      <c r="D161" s="144"/>
      <c r="E161" s="145"/>
      <c r="F161" s="148"/>
      <c r="G161" s="147"/>
      <c r="H161" s="148"/>
      <c r="I161" s="148"/>
    </row>
    <row r="162" spans="2:9">
      <c r="B162" s="142"/>
      <c r="C162" s="149"/>
      <c r="D162" s="144"/>
      <c r="E162" s="145"/>
      <c r="F162" s="148"/>
      <c r="G162" s="147"/>
      <c r="H162" s="148"/>
      <c r="I162" s="148"/>
    </row>
    <row r="163" spans="2:9">
      <c r="B163" s="142"/>
      <c r="C163" s="154"/>
      <c r="D163" s="155"/>
      <c r="E163" s="156"/>
      <c r="F163" s="148"/>
      <c r="G163" s="147"/>
      <c r="H163" s="148"/>
      <c r="I163" s="148"/>
    </row>
    <row r="164" spans="2:9">
      <c r="B164" s="142"/>
      <c r="C164" s="154"/>
      <c r="D164" s="155"/>
      <c r="E164" s="156"/>
      <c r="F164" s="148"/>
      <c r="G164" s="147"/>
      <c r="H164" s="148"/>
      <c r="I164" s="148"/>
    </row>
    <row r="165" spans="2:9">
      <c r="B165" s="142"/>
      <c r="C165" s="154"/>
      <c r="D165" s="155"/>
      <c r="E165" s="156"/>
      <c r="F165" s="148"/>
      <c r="G165" s="147"/>
      <c r="H165" s="148"/>
      <c r="I165" s="148"/>
    </row>
    <row r="166" spans="2:9">
      <c r="B166" s="142"/>
      <c r="C166" s="154"/>
      <c r="D166" s="155"/>
      <c r="E166" s="156"/>
      <c r="F166" s="148"/>
      <c r="G166" s="147"/>
      <c r="H166" s="148"/>
      <c r="I166" s="148"/>
    </row>
    <row r="167" spans="2:9">
      <c r="B167" s="142"/>
      <c r="C167" s="152"/>
      <c r="D167" s="142"/>
      <c r="E167" s="145"/>
      <c r="F167" s="146"/>
      <c r="G167" s="149"/>
      <c r="H167" s="146"/>
      <c r="I167" s="146"/>
    </row>
    <row r="168" spans="2:9">
      <c r="B168" s="142"/>
      <c r="C168" s="149"/>
      <c r="D168" s="142"/>
      <c r="E168" s="145"/>
      <c r="F168" s="146"/>
      <c r="G168" s="157"/>
      <c r="H168" s="146"/>
      <c r="I168" s="146"/>
    </row>
    <row r="169" spans="2:9">
      <c r="B169" s="158"/>
      <c r="C169" s="159"/>
      <c r="D169" s="159"/>
      <c r="E169" s="160"/>
      <c r="F169" s="161"/>
      <c r="G169" s="159"/>
      <c r="H169" s="161"/>
      <c r="I169" s="161"/>
    </row>
    <row r="170" spans="2:9">
      <c r="B170" s="158"/>
      <c r="C170" s="159"/>
      <c r="D170" s="159"/>
      <c r="E170" s="160"/>
      <c r="F170" s="161"/>
      <c r="G170" s="159"/>
      <c r="H170" s="161"/>
      <c r="I170" s="161"/>
    </row>
    <row r="171" spans="2:9">
      <c r="B171" s="158"/>
      <c r="C171" s="162"/>
      <c r="D171" s="237"/>
      <c r="E171" s="237"/>
      <c r="F171" s="237"/>
      <c r="G171" s="163"/>
      <c r="H171" s="241"/>
      <c r="I171" s="160"/>
    </row>
    <row r="172" spans="2:9">
      <c r="B172" s="158"/>
      <c r="C172" s="162"/>
      <c r="D172" s="237"/>
      <c r="E172" s="237"/>
      <c r="F172" s="237"/>
      <c r="G172" s="160"/>
      <c r="H172" s="241"/>
      <c r="I172" s="160"/>
    </row>
    <row r="173" spans="2:9">
      <c r="B173" s="158"/>
      <c r="C173" s="162"/>
      <c r="D173" s="237"/>
      <c r="E173" s="237"/>
      <c r="F173" s="237"/>
      <c r="G173" s="163"/>
      <c r="H173" s="241"/>
      <c r="I173" s="160"/>
    </row>
    <row r="174" spans="2:9">
      <c r="B174" s="158"/>
      <c r="C174" s="162"/>
      <c r="D174" s="142"/>
      <c r="E174" s="144"/>
      <c r="F174" s="164"/>
      <c r="G174" s="165"/>
      <c r="H174" s="166"/>
      <c r="I174" s="167"/>
    </row>
    <row r="175" spans="2:9">
      <c r="B175" s="158"/>
      <c r="C175" s="162"/>
      <c r="D175" s="237"/>
      <c r="E175" s="237"/>
      <c r="F175" s="237"/>
      <c r="G175" s="243"/>
      <c r="H175" s="244"/>
      <c r="I175" s="244"/>
    </row>
    <row r="176" spans="2:9">
      <c r="B176" s="158"/>
      <c r="C176" s="162"/>
      <c r="D176" s="237"/>
      <c r="E176" s="237"/>
      <c r="F176" s="237"/>
      <c r="G176" s="242"/>
      <c r="H176" s="242"/>
      <c r="I176" s="242"/>
    </row>
    <row r="177" spans="2:9">
      <c r="B177" s="158"/>
      <c r="C177" s="162"/>
      <c r="D177" s="237"/>
      <c r="E177" s="237"/>
      <c r="F177" s="237"/>
      <c r="G177" s="243"/>
      <c r="H177" s="244"/>
      <c r="I177" s="244"/>
    </row>
  </sheetData>
  <mergeCells count="30">
    <mergeCell ref="D176:F176"/>
    <mergeCell ref="G176:I176"/>
    <mergeCell ref="D177:F177"/>
    <mergeCell ref="G177:I177"/>
    <mergeCell ref="D171:F171"/>
    <mergeCell ref="H171:H173"/>
    <mergeCell ref="D172:F172"/>
    <mergeCell ref="D173:F173"/>
    <mergeCell ref="D175:F175"/>
    <mergeCell ref="G175:I175"/>
    <mergeCell ref="B133:B135"/>
    <mergeCell ref="C133:C135"/>
    <mergeCell ref="D133:D135"/>
    <mergeCell ref="E133:E135"/>
    <mergeCell ref="F133:G133"/>
    <mergeCell ref="H133:I133"/>
    <mergeCell ref="F134:F135"/>
    <mergeCell ref="G134:G135"/>
    <mergeCell ref="H134:H135"/>
    <mergeCell ref="I134:I135"/>
    <mergeCell ref="B7:B9"/>
    <mergeCell ref="C7:C9"/>
    <mergeCell ref="D7:D9"/>
    <mergeCell ref="E7:E9"/>
    <mergeCell ref="F7:G7"/>
    <mergeCell ref="H7:I7"/>
    <mergeCell ref="F8:F9"/>
    <mergeCell ref="G8:G9"/>
    <mergeCell ref="H8:H9"/>
    <mergeCell ref="I8:I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1"/>
  <sheetViews>
    <sheetView topLeftCell="B7" workbookViewId="0">
      <selection activeCell="C20" sqref="C20"/>
    </sheetView>
  </sheetViews>
  <sheetFormatPr defaultColWidth="11.42578125" defaultRowHeight="15"/>
  <cols>
    <col min="1" max="1" width="11.42578125" style="1"/>
    <col min="2" max="2" width="8.28515625" style="1" customWidth="1"/>
    <col min="3" max="3" width="68.7109375" style="1" customWidth="1"/>
    <col min="4" max="4" width="17.85546875" style="1" customWidth="1"/>
    <col min="5" max="5" width="11.42578125" style="1" customWidth="1"/>
    <col min="6" max="6" width="14.7109375" style="1" customWidth="1"/>
    <col min="7" max="7" width="15.42578125" style="1" customWidth="1"/>
    <col min="8" max="8" width="15.7109375" style="1" customWidth="1"/>
    <col min="9" max="9" width="14.42578125" style="1" customWidth="1"/>
    <col min="10" max="16384" width="11.42578125" style="1"/>
  </cols>
  <sheetData>
    <row r="2" spans="2:11">
      <c r="C2" s="168" t="s">
        <v>120</v>
      </c>
      <c r="D2" s="169"/>
      <c r="E2" s="169"/>
      <c r="F2" s="170"/>
    </row>
    <row r="3" spans="2:11" ht="15.75" thickBot="1"/>
    <row r="4" spans="2:11" ht="16.5" thickTop="1" thickBot="1">
      <c r="B4" s="9"/>
      <c r="C4" s="10"/>
      <c r="D4" s="11"/>
      <c r="E4" s="232" t="s">
        <v>131</v>
      </c>
      <c r="F4" s="233"/>
      <c r="G4" s="234"/>
      <c r="H4" s="233" t="s">
        <v>354</v>
      </c>
      <c r="I4" s="235"/>
    </row>
    <row r="5" spans="2:11" ht="30" customHeight="1">
      <c r="B5" s="12" t="s">
        <v>199</v>
      </c>
      <c r="C5" s="2" t="s">
        <v>200</v>
      </c>
      <c r="D5" s="2" t="s">
        <v>352</v>
      </c>
      <c r="E5" s="3" t="s">
        <v>202</v>
      </c>
      <c r="F5" s="6" t="s">
        <v>74</v>
      </c>
      <c r="G5" s="4" t="s">
        <v>314</v>
      </c>
      <c r="H5" s="7" t="s">
        <v>205</v>
      </c>
      <c r="I5" s="13" t="s">
        <v>206</v>
      </c>
    </row>
    <row r="6" spans="2:11">
      <c r="B6" s="58" t="s">
        <v>33</v>
      </c>
      <c r="C6" s="59" t="s">
        <v>198</v>
      </c>
      <c r="D6" s="17"/>
      <c r="E6" s="17"/>
      <c r="F6" s="20"/>
      <c r="G6" s="60"/>
      <c r="H6" s="60"/>
      <c r="I6" s="61"/>
    </row>
    <row r="7" spans="2:11">
      <c r="B7" s="58"/>
      <c r="C7" s="59" t="s">
        <v>34</v>
      </c>
      <c r="D7" s="17"/>
      <c r="E7" s="17"/>
      <c r="F7" s="20"/>
      <c r="G7" s="60"/>
      <c r="H7" s="60"/>
      <c r="I7" s="61"/>
    </row>
    <row r="8" spans="2:11">
      <c r="B8" s="58"/>
      <c r="C8" s="20"/>
      <c r="D8" s="17"/>
      <c r="E8" s="17"/>
      <c r="F8" s="20"/>
      <c r="G8" s="60"/>
      <c r="H8" s="60"/>
      <c r="I8" s="61"/>
    </row>
    <row r="9" spans="2:11">
      <c r="B9" s="58"/>
      <c r="C9" s="20" t="s">
        <v>207</v>
      </c>
      <c r="D9" s="17" t="s">
        <v>35</v>
      </c>
      <c r="E9" s="17">
        <v>0</v>
      </c>
      <c r="F9" s="20"/>
      <c r="G9" s="60"/>
      <c r="H9" s="60"/>
      <c r="I9" s="61"/>
    </row>
    <row r="10" spans="2:11">
      <c r="B10" s="58"/>
      <c r="C10" s="20"/>
      <c r="D10" s="17"/>
      <c r="E10" s="17"/>
      <c r="F10" s="20"/>
      <c r="G10" s="60"/>
      <c r="H10" s="60"/>
      <c r="I10" s="61"/>
    </row>
    <row r="11" spans="2:11">
      <c r="B11" s="58" t="s">
        <v>17</v>
      </c>
      <c r="C11" s="21" t="s">
        <v>208</v>
      </c>
      <c r="D11" s="17" t="s">
        <v>35</v>
      </c>
      <c r="E11" s="17">
        <v>2</v>
      </c>
      <c r="F11" s="60">
        <v>225800</v>
      </c>
      <c r="G11" s="60">
        <f>F11*E11</f>
        <v>451600</v>
      </c>
      <c r="H11" s="60">
        <v>22580</v>
      </c>
      <c r="I11" s="61">
        <f>H11*E11</f>
        <v>45160</v>
      </c>
      <c r="K11" s="5"/>
    </row>
    <row r="12" spans="2:11">
      <c r="B12" s="58"/>
      <c r="C12" s="21" t="s">
        <v>142</v>
      </c>
      <c r="D12" s="17"/>
      <c r="E12" s="17"/>
      <c r="F12" s="20"/>
      <c r="G12" s="60"/>
      <c r="H12" s="60"/>
      <c r="I12" s="61"/>
      <c r="K12" s="5"/>
    </row>
    <row r="13" spans="2:11" ht="14.25" customHeight="1">
      <c r="B13" s="58"/>
      <c r="C13" s="25" t="s">
        <v>143</v>
      </c>
      <c r="D13" s="17"/>
      <c r="E13" s="17"/>
      <c r="F13" s="20"/>
      <c r="G13" s="60"/>
      <c r="H13" s="60"/>
      <c r="I13" s="61"/>
      <c r="K13" s="5"/>
    </row>
    <row r="14" spans="2:11">
      <c r="B14" s="58"/>
      <c r="C14" s="20" t="s">
        <v>230</v>
      </c>
      <c r="D14" s="17"/>
      <c r="E14" s="17"/>
      <c r="F14" s="20"/>
      <c r="G14" s="60"/>
      <c r="H14" s="60"/>
      <c r="I14" s="61"/>
      <c r="K14" s="5"/>
    </row>
    <row r="15" spans="2:11">
      <c r="B15" s="62"/>
      <c r="C15" s="16" t="s">
        <v>329</v>
      </c>
      <c r="D15" s="17"/>
      <c r="E15" s="17"/>
      <c r="F15" s="20"/>
      <c r="G15" s="60"/>
      <c r="H15" s="60"/>
      <c r="I15" s="61"/>
      <c r="K15" s="5"/>
    </row>
    <row r="16" spans="2:11">
      <c r="B16" s="62"/>
      <c r="C16" s="16" t="s">
        <v>335</v>
      </c>
      <c r="D16" s="17"/>
      <c r="E16" s="17"/>
      <c r="F16" s="20"/>
      <c r="G16" s="60"/>
      <c r="H16" s="60"/>
      <c r="I16" s="61"/>
      <c r="K16" s="5"/>
    </row>
    <row r="17" spans="2:11">
      <c r="B17" s="62"/>
      <c r="C17" s="16" t="s">
        <v>361</v>
      </c>
      <c r="D17" s="17"/>
      <c r="E17" s="17"/>
      <c r="F17" s="20"/>
      <c r="G17" s="60"/>
      <c r="H17" s="60"/>
      <c r="I17" s="61"/>
      <c r="K17" s="5"/>
    </row>
    <row r="18" spans="2:11">
      <c r="B18" s="62"/>
      <c r="C18" s="16" t="s">
        <v>148</v>
      </c>
      <c r="D18" s="17"/>
      <c r="E18" s="17"/>
      <c r="F18" s="20"/>
      <c r="G18" s="60"/>
      <c r="H18" s="60"/>
      <c r="I18" s="61"/>
      <c r="K18" s="5"/>
    </row>
    <row r="19" spans="2:11" ht="30">
      <c r="B19" s="62"/>
      <c r="C19" s="25" t="s">
        <v>209</v>
      </c>
      <c r="D19" s="17"/>
      <c r="E19" s="17"/>
      <c r="F19" s="20"/>
      <c r="G19" s="60"/>
      <c r="H19" s="60"/>
      <c r="I19" s="61"/>
      <c r="K19" s="5"/>
    </row>
    <row r="20" spans="2:11">
      <c r="B20" s="62"/>
      <c r="C20" s="26" t="s">
        <v>334</v>
      </c>
      <c r="D20" s="17"/>
      <c r="E20" s="17"/>
      <c r="F20" s="20"/>
      <c r="G20" s="60"/>
      <c r="H20" s="60"/>
      <c r="I20" s="61"/>
      <c r="K20" s="5"/>
    </row>
    <row r="21" spans="2:11">
      <c r="B21" s="62"/>
      <c r="C21" s="26" t="s">
        <v>335</v>
      </c>
      <c r="D21" s="17"/>
      <c r="E21" s="17"/>
      <c r="F21" s="20"/>
      <c r="G21" s="60"/>
      <c r="H21" s="60"/>
      <c r="I21" s="61"/>
      <c r="K21" s="5"/>
    </row>
    <row r="22" spans="2:11">
      <c r="B22" s="62"/>
      <c r="C22" s="26" t="s">
        <v>147</v>
      </c>
      <c r="D22" s="17"/>
      <c r="E22" s="17"/>
      <c r="F22" s="20"/>
      <c r="G22" s="60"/>
      <c r="H22" s="60"/>
      <c r="I22" s="61"/>
      <c r="K22" s="5"/>
    </row>
    <row r="23" spans="2:11">
      <c r="B23" s="62"/>
      <c r="C23" s="26" t="s">
        <v>151</v>
      </c>
      <c r="D23" s="17"/>
      <c r="E23" s="17"/>
      <c r="F23" s="20"/>
      <c r="G23" s="60"/>
      <c r="H23" s="60"/>
      <c r="I23" s="61"/>
      <c r="K23" s="5"/>
    </row>
    <row r="24" spans="2:11">
      <c r="B24" s="62"/>
      <c r="C24" s="20"/>
      <c r="D24" s="17"/>
      <c r="E24" s="17"/>
      <c r="F24" s="20"/>
      <c r="G24" s="60"/>
      <c r="H24" s="60"/>
      <c r="I24" s="61"/>
    </row>
    <row r="25" spans="2:11">
      <c r="B25" s="62" t="s">
        <v>18</v>
      </c>
      <c r="C25" s="21" t="s">
        <v>152</v>
      </c>
      <c r="D25" s="17" t="s">
        <v>35</v>
      </c>
      <c r="E25" s="17">
        <v>2</v>
      </c>
      <c r="F25" s="60">
        <v>1081295</v>
      </c>
      <c r="G25" s="60">
        <f t="shared" ref="G25:G68" si="0">F25*E25</f>
        <v>2162590</v>
      </c>
      <c r="H25" s="60">
        <v>133000</v>
      </c>
      <c r="I25" s="61">
        <f t="shared" ref="I25:I68" si="1">H25*E25</f>
        <v>266000</v>
      </c>
    </row>
    <row r="26" spans="2:11">
      <c r="B26" s="62"/>
      <c r="C26" s="21" t="s">
        <v>142</v>
      </c>
      <c r="D26" s="17"/>
      <c r="E26" s="17"/>
      <c r="F26" s="20"/>
      <c r="G26" s="60"/>
      <c r="H26" s="60"/>
      <c r="I26" s="61"/>
    </row>
    <row r="27" spans="2:11">
      <c r="B27" s="62"/>
      <c r="C27" s="20" t="s">
        <v>210</v>
      </c>
      <c r="D27" s="17"/>
      <c r="E27" s="17"/>
      <c r="F27" s="20"/>
      <c r="G27" s="60"/>
      <c r="H27" s="60"/>
      <c r="I27" s="61"/>
    </row>
    <row r="28" spans="2:11">
      <c r="B28" s="62"/>
      <c r="C28" s="20" t="s">
        <v>211</v>
      </c>
      <c r="D28" s="17"/>
      <c r="E28" s="17"/>
      <c r="F28" s="20"/>
      <c r="G28" s="60"/>
      <c r="H28" s="60"/>
      <c r="I28" s="61"/>
    </row>
    <row r="29" spans="2:11">
      <c r="B29" s="62"/>
      <c r="C29" s="20" t="s">
        <v>36</v>
      </c>
      <c r="D29" s="17"/>
      <c r="E29" s="17"/>
      <c r="F29" s="20"/>
      <c r="G29" s="60"/>
      <c r="H29" s="60"/>
      <c r="I29" s="61"/>
    </row>
    <row r="30" spans="2:11">
      <c r="B30" s="62"/>
      <c r="C30" s="20" t="s">
        <v>363</v>
      </c>
      <c r="D30" s="17"/>
      <c r="E30" s="17"/>
      <c r="F30" s="20"/>
      <c r="G30" s="60"/>
      <c r="H30" s="60"/>
      <c r="I30" s="61"/>
    </row>
    <row r="31" spans="2:11">
      <c r="B31" s="62"/>
      <c r="C31" s="20" t="s">
        <v>213</v>
      </c>
      <c r="D31" s="17"/>
      <c r="E31" s="17"/>
      <c r="F31" s="20"/>
      <c r="G31" s="60"/>
      <c r="H31" s="60"/>
      <c r="I31" s="61"/>
    </row>
    <row r="32" spans="2:11">
      <c r="B32" s="62"/>
      <c r="C32" s="20" t="s">
        <v>328</v>
      </c>
      <c r="D32" s="17"/>
      <c r="E32" s="17"/>
      <c r="F32" s="20"/>
      <c r="G32" s="60"/>
      <c r="H32" s="60"/>
      <c r="I32" s="61"/>
    </row>
    <row r="33" spans="2:9">
      <c r="B33" s="62"/>
      <c r="C33" s="20" t="s">
        <v>336</v>
      </c>
      <c r="D33" s="17"/>
      <c r="E33" s="17"/>
      <c r="F33" s="20"/>
      <c r="G33" s="60"/>
      <c r="H33" s="60"/>
      <c r="I33" s="61"/>
    </row>
    <row r="34" spans="2:9">
      <c r="B34" s="62"/>
      <c r="C34" s="20" t="s">
        <v>364</v>
      </c>
      <c r="D34" s="17"/>
      <c r="E34" s="17"/>
      <c r="F34" s="20"/>
      <c r="G34" s="60"/>
      <c r="H34" s="60"/>
      <c r="I34" s="61"/>
    </row>
    <row r="35" spans="2:9">
      <c r="B35" s="62"/>
      <c r="C35" s="20" t="s">
        <v>37</v>
      </c>
      <c r="D35" s="17"/>
      <c r="E35" s="17"/>
      <c r="F35" s="20"/>
      <c r="G35" s="60"/>
      <c r="H35" s="60"/>
      <c r="I35" s="61"/>
    </row>
    <row r="36" spans="2:9">
      <c r="B36" s="62"/>
      <c r="C36" s="20" t="s">
        <v>357</v>
      </c>
      <c r="D36" s="17"/>
      <c r="E36" s="17"/>
      <c r="F36" s="20"/>
      <c r="G36" s="60"/>
      <c r="H36" s="60"/>
      <c r="I36" s="61"/>
    </row>
    <row r="37" spans="2:9">
      <c r="B37" s="62"/>
      <c r="C37" s="20" t="s">
        <v>365</v>
      </c>
      <c r="D37" s="17"/>
      <c r="E37" s="17"/>
      <c r="F37" s="20"/>
      <c r="G37" s="60"/>
      <c r="H37" s="60"/>
      <c r="I37" s="61"/>
    </row>
    <row r="38" spans="2:9">
      <c r="B38" s="62"/>
      <c r="C38" s="20" t="s">
        <v>216</v>
      </c>
      <c r="D38" s="17"/>
      <c r="E38" s="17"/>
      <c r="F38" s="20"/>
      <c r="G38" s="60"/>
      <c r="H38" s="60"/>
      <c r="I38" s="61"/>
    </row>
    <row r="39" spans="2:9">
      <c r="B39" s="62"/>
      <c r="C39" s="20" t="s">
        <v>217</v>
      </c>
      <c r="D39" s="17"/>
      <c r="E39" s="17"/>
      <c r="F39" s="20"/>
      <c r="G39" s="60"/>
      <c r="H39" s="60"/>
      <c r="I39" s="61"/>
    </row>
    <row r="40" spans="2:9">
      <c r="B40" s="62"/>
      <c r="C40" s="20" t="s">
        <v>218</v>
      </c>
      <c r="D40" s="17"/>
      <c r="E40" s="17"/>
      <c r="F40" s="20"/>
      <c r="G40" s="60"/>
      <c r="H40" s="60"/>
      <c r="I40" s="61"/>
    </row>
    <row r="41" spans="2:9">
      <c r="B41" s="62"/>
      <c r="C41" s="20" t="s">
        <v>331</v>
      </c>
      <c r="D41" s="17"/>
      <c r="E41" s="17"/>
      <c r="F41" s="20"/>
      <c r="G41" s="60"/>
      <c r="H41" s="60"/>
      <c r="I41" s="61"/>
    </row>
    <row r="42" spans="2:9">
      <c r="B42" s="62"/>
      <c r="C42" s="20" t="s">
        <v>337</v>
      </c>
      <c r="D42" s="17"/>
      <c r="E42" s="17"/>
      <c r="F42" s="20"/>
      <c r="G42" s="60"/>
      <c r="H42" s="60"/>
      <c r="I42" s="61"/>
    </row>
    <row r="43" spans="2:9">
      <c r="B43" s="62"/>
      <c r="C43" s="20" t="s">
        <v>367</v>
      </c>
      <c r="D43" s="17"/>
      <c r="E43" s="17"/>
      <c r="F43" s="20"/>
      <c r="G43" s="60"/>
      <c r="H43" s="60"/>
      <c r="I43" s="61"/>
    </row>
    <row r="44" spans="2:9">
      <c r="B44" s="62"/>
      <c r="C44" s="20" t="s">
        <v>358</v>
      </c>
      <c r="D44" s="17"/>
      <c r="E44" s="17"/>
      <c r="F44" s="20"/>
      <c r="G44" s="60"/>
      <c r="H44" s="60"/>
      <c r="I44" s="61"/>
    </row>
    <row r="45" spans="2:9">
      <c r="B45" s="62"/>
      <c r="C45" s="20" t="s">
        <v>368</v>
      </c>
      <c r="D45" s="17"/>
      <c r="E45" s="17"/>
      <c r="F45" s="20"/>
      <c r="G45" s="60"/>
      <c r="H45" s="60"/>
      <c r="I45" s="61"/>
    </row>
    <row r="46" spans="2:9">
      <c r="B46" s="62"/>
      <c r="C46" s="20" t="s">
        <v>38</v>
      </c>
      <c r="D46" s="17"/>
      <c r="E46" s="17"/>
      <c r="F46" s="20"/>
      <c r="G46" s="60"/>
      <c r="H46" s="60"/>
      <c r="I46" s="61"/>
    </row>
    <row r="47" spans="2:9">
      <c r="B47" s="62"/>
      <c r="C47" s="20" t="s">
        <v>167</v>
      </c>
      <c r="D47" s="17"/>
      <c r="E47" s="17"/>
      <c r="F47" s="20"/>
      <c r="G47" s="60"/>
      <c r="H47" s="60"/>
      <c r="I47" s="61"/>
    </row>
    <row r="48" spans="2:9">
      <c r="B48" s="62"/>
      <c r="C48" s="20" t="s">
        <v>220</v>
      </c>
      <c r="D48" s="17"/>
      <c r="E48" s="17"/>
      <c r="F48" s="20"/>
      <c r="G48" s="60"/>
      <c r="H48" s="60"/>
      <c r="I48" s="61"/>
    </row>
    <row r="49" spans="2:9">
      <c r="B49" s="62"/>
      <c r="C49" s="20"/>
      <c r="D49" s="17"/>
      <c r="E49" s="17"/>
      <c r="F49" s="20"/>
      <c r="G49" s="60"/>
      <c r="H49" s="60"/>
      <c r="I49" s="61"/>
    </row>
    <row r="50" spans="2:9">
      <c r="B50" s="15" t="s">
        <v>19</v>
      </c>
      <c r="C50" s="21" t="s">
        <v>221</v>
      </c>
      <c r="D50" s="17" t="s">
        <v>35</v>
      </c>
      <c r="E50" s="17">
        <v>2</v>
      </c>
      <c r="F50" s="63">
        <v>4025597</v>
      </c>
      <c r="G50" s="60">
        <f t="shared" si="0"/>
        <v>8051194</v>
      </c>
      <c r="H50" s="60">
        <v>243000</v>
      </c>
      <c r="I50" s="61">
        <f t="shared" si="1"/>
        <v>486000</v>
      </c>
    </row>
    <row r="51" spans="2:9">
      <c r="B51" s="62"/>
      <c r="C51" s="21" t="s">
        <v>142</v>
      </c>
      <c r="D51" s="17"/>
      <c r="E51" s="17"/>
      <c r="F51" s="20"/>
      <c r="G51" s="60"/>
      <c r="H51" s="60"/>
      <c r="I51" s="61"/>
    </row>
    <row r="52" spans="2:9">
      <c r="B52" s="62"/>
      <c r="C52" s="25" t="s">
        <v>318</v>
      </c>
      <c r="D52" s="17"/>
      <c r="E52" s="17"/>
      <c r="F52" s="20"/>
      <c r="G52" s="60"/>
      <c r="H52" s="60"/>
      <c r="I52" s="61"/>
    </row>
    <row r="53" spans="2:9">
      <c r="B53" s="62"/>
      <c r="C53" s="20" t="s">
        <v>211</v>
      </c>
      <c r="D53" s="17"/>
      <c r="E53" s="17"/>
      <c r="F53" s="20"/>
      <c r="G53" s="60"/>
      <c r="H53" s="60"/>
      <c r="I53" s="61"/>
    </row>
    <row r="54" spans="2:9">
      <c r="B54" s="62"/>
      <c r="C54" s="20" t="s">
        <v>36</v>
      </c>
      <c r="D54" s="17"/>
      <c r="E54" s="17"/>
      <c r="F54" s="20"/>
      <c r="G54" s="60"/>
      <c r="H54" s="60"/>
      <c r="I54" s="61"/>
    </row>
    <row r="55" spans="2:9">
      <c r="B55" s="62"/>
      <c r="C55" s="20" t="s">
        <v>212</v>
      </c>
      <c r="D55" s="17"/>
      <c r="E55" s="17"/>
      <c r="F55" s="20"/>
      <c r="G55" s="60"/>
      <c r="H55" s="60"/>
      <c r="I55" s="61"/>
    </row>
    <row r="56" spans="2:9">
      <c r="B56" s="62"/>
      <c r="C56" s="20" t="s">
        <v>223</v>
      </c>
      <c r="D56" s="17"/>
      <c r="E56" s="17"/>
      <c r="F56" s="20"/>
      <c r="G56" s="60"/>
      <c r="H56" s="60"/>
      <c r="I56" s="61"/>
    </row>
    <row r="57" spans="2:9">
      <c r="B57" s="62"/>
      <c r="C57" s="20" t="s">
        <v>328</v>
      </c>
      <c r="D57" s="17"/>
      <c r="E57" s="17"/>
      <c r="F57" s="20"/>
      <c r="G57" s="60"/>
      <c r="H57" s="60"/>
      <c r="I57" s="61"/>
    </row>
    <row r="58" spans="2:9">
      <c r="B58" s="62"/>
      <c r="C58" s="20" t="s">
        <v>336</v>
      </c>
      <c r="D58" s="17"/>
      <c r="E58" s="17"/>
      <c r="F58" s="20"/>
      <c r="G58" s="60"/>
      <c r="H58" s="60"/>
      <c r="I58" s="61"/>
    </row>
    <row r="59" spans="2:9">
      <c r="B59" s="62"/>
      <c r="C59" s="20" t="s">
        <v>364</v>
      </c>
      <c r="D59" s="17"/>
      <c r="E59" s="17"/>
      <c r="F59" s="20"/>
      <c r="G59" s="60"/>
      <c r="H59" s="60"/>
      <c r="I59" s="61"/>
    </row>
    <row r="60" spans="2:9">
      <c r="B60" s="62"/>
      <c r="C60" s="20" t="s">
        <v>37</v>
      </c>
      <c r="D60" s="17"/>
      <c r="E60" s="17"/>
      <c r="F60" s="20"/>
      <c r="G60" s="60"/>
      <c r="H60" s="60"/>
      <c r="I60" s="61"/>
    </row>
    <row r="61" spans="2:9">
      <c r="B61" s="62"/>
      <c r="C61" s="20" t="s">
        <v>359</v>
      </c>
      <c r="D61" s="17"/>
      <c r="E61" s="17"/>
      <c r="F61" s="20"/>
      <c r="G61" s="60"/>
      <c r="H61" s="60"/>
      <c r="I61" s="61"/>
    </row>
    <row r="62" spans="2:9">
      <c r="B62" s="62"/>
      <c r="C62" s="20" t="s">
        <v>366</v>
      </c>
      <c r="D62" s="17"/>
      <c r="E62" s="17"/>
      <c r="F62" s="20"/>
      <c r="G62" s="60"/>
      <c r="H62" s="60"/>
      <c r="I62" s="61"/>
    </row>
    <row r="63" spans="2:9">
      <c r="B63" s="62"/>
      <c r="C63" s="20" t="s">
        <v>216</v>
      </c>
      <c r="D63" s="17"/>
      <c r="E63" s="17"/>
      <c r="F63" s="20"/>
      <c r="G63" s="60"/>
      <c r="H63" s="60"/>
      <c r="I63" s="61"/>
    </row>
    <row r="64" spans="2:9">
      <c r="B64" s="62"/>
      <c r="C64" s="25" t="s">
        <v>9</v>
      </c>
      <c r="D64" s="17"/>
      <c r="E64" s="17"/>
      <c r="F64" s="20"/>
      <c r="G64" s="60"/>
      <c r="H64" s="60"/>
      <c r="I64" s="61"/>
    </row>
    <row r="65" spans="2:9">
      <c r="B65" s="62"/>
      <c r="C65" s="20" t="s">
        <v>167</v>
      </c>
      <c r="D65" s="17"/>
      <c r="E65" s="17"/>
      <c r="F65" s="20"/>
      <c r="G65" s="60"/>
      <c r="H65" s="60"/>
      <c r="I65" s="61"/>
    </row>
    <row r="66" spans="2:9">
      <c r="B66" s="62"/>
      <c r="C66" s="20" t="s">
        <v>220</v>
      </c>
      <c r="D66" s="17"/>
      <c r="E66" s="17"/>
      <c r="F66" s="20"/>
      <c r="G66" s="60"/>
      <c r="H66" s="60"/>
      <c r="I66" s="61"/>
    </row>
    <row r="67" spans="2:9">
      <c r="B67" s="62"/>
      <c r="C67" s="20"/>
      <c r="D67" s="17"/>
      <c r="E67" s="17"/>
      <c r="F67" s="20"/>
      <c r="G67" s="60"/>
      <c r="H67" s="60"/>
      <c r="I67" s="61"/>
    </row>
    <row r="68" spans="2:9">
      <c r="B68" s="64" t="s">
        <v>39</v>
      </c>
      <c r="C68" s="21" t="s">
        <v>177</v>
      </c>
      <c r="D68" s="17" t="s">
        <v>35</v>
      </c>
      <c r="E68" s="17"/>
      <c r="F68" s="60">
        <v>504325</v>
      </c>
      <c r="G68" s="60">
        <f t="shared" si="0"/>
        <v>0</v>
      </c>
      <c r="H68" s="60">
        <v>66439</v>
      </c>
      <c r="I68" s="61">
        <f t="shared" si="1"/>
        <v>0</v>
      </c>
    </row>
    <row r="69" spans="2:9">
      <c r="B69" s="62"/>
      <c r="C69" s="21" t="s">
        <v>142</v>
      </c>
      <c r="D69" s="20"/>
      <c r="E69" s="20"/>
      <c r="F69" s="20"/>
      <c r="G69" s="60"/>
      <c r="H69" s="20"/>
      <c r="I69" s="61"/>
    </row>
    <row r="70" spans="2:9">
      <c r="B70" s="62"/>
      <c r="C70" s="20" t="s">
        <v>225</v>
      </c>
      <c r="D70" s="17"/>
      <c r="E70" s="17"/>
      <c r="F70" s="20"/>
      <c r="G70" s="60"/>
      <c r="H70" s="60"/>
      <c r="I70" s="61"/>
    </row>
    <row r="71" spans="2:9">
      <c r="B71" s="62"/>
      <c r="C71" s="20" t="s">
        <v>226</v>
      </c>
      <c r="D71" s="17"/>
      <c r="E71" s="17"/>
      <c r="F71" s="20"/>
      <c r="G71" s="60"/>
      <c r="H71" s="60"/>
      <c r="I71" s="61"/>
    </row>
    <row r="72" spans="2:9">
      <c r="B72" s="62"/>
      <c r="C72" s="20" t="s">
        <v>227</v>
      </c>
      <c r="D72" s="17"/>
      <c r="E72" s="17"/>
      <c r="F72" s="20"/>
      <c r="G72" s="60"/>
      <c r="H72" s="60"/>
      <c r="I72" s="61"/>
    </row>
    <row r="73" spans="2:9">
      <c r="B73" s="62"/>
      <c r="C73" s="20" t="s">
        <v>228</v>
      </c>
      <c r="D73" s="17"/>
      <c r="E73" s="17"/>
      <c r="F73" s="20"/>
      <c r="G73" s="60"/>
      <c r="H73" s="60"/>
      <c r="I73" s="61"/>
    </row>
    <row r="74" spans="2:9">
      <c r="B74" s="62"/>
      <c r="C74" s="20" t="s">
        <v>332</v>
      </c>
      <c r="D74" s="17"/>
      <c r="E74" s="17"/>
      <c r="F74" s="20"/>
      <c r="G74" s="60"/>
      <c r="H74" s="60"/>
      <c r="I74" s="61"/>
    </row>
    <row r="75" spans="2:9">
      <c r="B75" s="62"/>
      <c r="C75" s="20" t="s">
        <v>338</v>
      </c>
      <c r="D75" s="17"/>
      <c r="E75" s="17"/>
      <c r="F75" s="20"/>
      <c r="G75" s="60"/>
      <c r="H75" s="60"/>
      <c r="I75" s="61"/>
    </row>
    <row r="76" spans="2:9">
      <c r="B76" s="62"/>
      <c r="C76" s="20" t="s">
        <v>372</v>
      </c>
      <c r="D76" s="17"/>
      <c r="E76" s="17"/>
      <c r="F76" s="20"/>
      <c r="G76" s="60"/>
      <c r="H76" s="60"/>
      <c r="I76" s="61"/>
    </row>
    <row r="77" spans="2:9">
      <c r="B77" s="62"/>
      <c r="C77" s="20" t="s">
        <v>40</v>
      </c>
      <c r="D77" s="17"/>
      <c r="E77" s="17"/>
      <c r="F77" s="20"/>
      <c r="G77" s="60"/>
      <c r="H77" s="60"/>
      <c r="I77" s="61"/>
    </row>
    <row r="78" spans="2:9">
      <c r="B78" s="62"/>
      <c r="C78" s="20" t="s">
        <v>360</v>
      </c>
      <c r="D78" s="17"/>
      <c r="E78" s="17"/>
      <c r="F78" s="20"/>
      <c r="G78" s="60"/>
      <c r="H78" s="60"/>
      <c r="I78" s="61"/>
    </row>
    <row r="79" spans="2:9">
      <c r="B79" s="62"/>
      <c r="C79" s="20" t="s">
        <v>229</v>
      </c>
      <c r="D79" s="17"/>
      <c r="E79" s="17"/>
      <c r="F79" s="20"/>
      <c r="G79" s="60"/>
      <c r="H79" s="60"/>
      <c r="I79" s="61"/>
    </row>
    <row r="80" spans="2:9">
      <c r="B80" s="62"/>
      <c r="C80" s="20" t="s">
        <v>369</v>
      </c>
      <c r="D80" s="17"/>
      <c r="E80" s="17"/>
      <c r="F80" s="20"/>
      <c r="G80" s="60"/>
      <c r="H80" s="60"/>
      <c r="I80" s="61"/>
    </row>
    <row r="81" spans="2:9">
      <c r="B81" s="62"/>
      <c r="C81" s="20" t="s">
        <v>38</v>
      </c>
      <c r="D81" s="17"/>
      <c r="E81" s="17"/>
      <c r="F81" s="20"/>
      <c r="G81" s="60"/>
      <c r="H81" s="60"/>
      <c r="I81" s="61"/>
    </row>
    <row r="82" spans="2:9">
      <c r="B82" s="62"/>
      <c r="C82" s="20" t="s">
        <v>371</v>
      </c>
      <c r="D82" s="17"/>
      <c r="E82" s="17"/>
      <c r="F82" s="20"/>
      <c r="G82" s="60"/>
      <c r="H82" s="60"/>
      <c r="I82" s="61"/>
    </row>
    <row r="83" spans="2:9">
      <c r="B83" s="62"/>
      <c r="C83" s="20" t="s">
        <v>220</v>
      </c>
      <c r="D83" s="17"/>
      <c r="E83" s="17"/>
      <c r="F83" s="20"/>
      <c r="G83" s="60"/>
      <c r="H83" s="60"/>
      <c r="I83" s="61"/>
    </row>
    <row r="84" spans="2:9">
      <c r="B84" s="62"/>
      <c r="C84" s="20"/>
      <c r="D84" s="17"/>
      <c r="E84" s="17"/>
      <c r="F84" s="20"/>
      <c r="G84" s="60"/>
      <c r="H84" s="60"/>
      <c r="I84" s="61"/>
    </row>
    <row r="85" spans="2:9">
      <c r="B85" s="62" t="s">
        <v>41</v>
      </c>
      <c r="C85" s="21" t="s">
        <v>177</v>
      </c>
      <c r="D85" s="17" t="s">
        <v>35</v>
      </c>
      <c r="E85" s="17">
        <v>6</v>
      </c>
      <c r="F85" s="60">
        <v>495015</v>
      </c>
      <c r="G85" s="60">
        <f t="shared" ref="G85:G139" si="2">F85*E85</f>
        <v>2970090</v>
      </c>
      <c r="H85" s="60">
        <v>66439</v>
      </c>
      <c r="I85" s="61">
        <f t="shared" ref="I85:I139" si="3">H85*E85</f>
        <v>398634</v>
      </c>
    </row>
    <row r="86" spans="2:9">
      <c r="B86" s="62"/>
      <c r="C86" s="21" t="s">
        <v>142</v>
      </c>
      <c r="D86" s="17"/>
      <c r="E86" s="17"/>
      <c r="F86" s="20"/>
      <c r="G86" s="60"/>
      <c r="H86" s="60"/>
      <c r="I86" s="61"/>
    </row>
    <row r="87" spans="2:9">
      <c r="B87" s="62"/>
      <c r="C87" s="16" t="s">
        <v>234</v>
      </c>
      <c r="D87" s="17"/>
      <c r="E87" s="17"/>
      <c r="F87" s="20"/>
      <c r="G87" s="60"/>
      <c r="H87" s="60"/>
      <c r="I87" s="61"/>
    </row>
    <row r="88" spans="2:9">
      <c r="B88" s="62"/>
      <c r="C88" s="16" t="s">
        <v>180</v>
      </c>
      <c r="D88" s="17"/>
      <c r="E88" s="17"/>
      <c r="F88" s="20"/>
      <c r="G88" s="60"/>
      <c r="H88" s="60"/>
      <c r="I88" s="61"/>
    </row>
    <row r="89" spans="2:9">
      <c r="B89" s="62"/>
      <c r="C89" s="20" t="s">
        <v>231</v>
      </c>
      <c r="D89" s="17"/>
      <c r="E89" s="17"/>
      <c r="F89" s="20"/>
      <c r="G89" s="60"/>
      <c r="H89" s="60"/>
      <c r="I89" s="61"/>
    </row>
    <row r="90" spans="2:9">
      <c r="B90" s="62"/>
      <c r="C90" s="16" t="s">
        <v>145</v>
      </c>
      <c r="D90" s="17"/>
      <c r="E90" s="17"/>
      <c r="F90" s="20"/>
      <c r="G90" s="60"/>
      <c r="H90" s="60"/>
      <c r="I90" s="61"/>
    </row>
    <row r="91" spans="2:9">
      <c r="B91" s="62"/>
      <c r="C91" s="16" t="s">
        <v>335</v>
      </c>
      <c r="D91" s="17"/>
      <c r="E91" s="17"/>
      <c r="F91" s="20"/>
      <c r="G91" s="60"/>
      <c r="H91" s="60"/>
      <c r="I91" s="61"/>
    </row>
    <row r="92" spans="2:9">
      <c r="B92" s="62"/>
      <c r="C92" s="16" t="s">
        <v>147</v>
      </c>
      <c r="D92" s="17"/>
      <c r="E92" s="17"/>
      <c r="F92" s="20"/>
      <c r="G92" s="60"/>
      <c r="H92" s="60"/>
      <c r="I92" s="61"/>
    </row>
    <row r="93" spans="2:9">
      <c r="B93" s="62"/>
      <c r="C93" s="20" t="s">
        <v>167</v>
      </c>
      <c r="D93" s="17"/>
      <c r="E93" s="17"/>
      <c r="F93" s="20"/>
      <c r="G93" s="60"/>
      <c r="H93" s="60"/>
      <c r="I93" s="61"/>
    </row>
    <row r="94" spans="2:9">
      <c r="B94" s="62"/>
      <c r="C94" s="20" t="s">
        <v>220</v>
      </c>
      <c r="D94" s="17"/>
      <c r="E94" s="17"/>
      <c r="F94" s="20"/>
      <c r="G94" s="60"/>
      <c r="H94" s="60"/>
      <c r="I94" s="61"/>
    </row>
    <row r="95" spans="2:9">
      <c r="B95" s="62"/>
      <c r="C95" s="20"/>
      <c r="D95" s="17"/>
      <c r="E95" s="17"/>
      <c r="F95" s="20"/>
      <c r="G95" s="60"/>
      <c r="H95" s="60"/>
      <c r="I95" s="61"/>
    </row>
    <row r="96" spans="2:9">
      <c r="B96" s="62" t="s">
        <v>42</v>
      </c>
      <c r="C96" s="21" t="s">
        <v>232</v>
      </c>
      <c r="D96" s="17" t="s">
        <v>35</v>
      </c>
      <c r="E96" s="17">
        <v>2</v>
      </c>
      <c r="F96" s="60">
        <v>1365284</v>
      </c>
      <c r="G96" s="60">
        <f t="shared" si="2"/>
        <v>2730568</v>
      </c>
      <c r="H96" s="60">
        <v>133000</v>
      </c>
      <c r="I96" s="61">
        <f t="shared" si="3"/>
        <v>266000</v>
      </c>
    </row>
    <row r="97" spans="2:9">
      <c r="B97" s="62"/>
      <c r="C97" s="21" t="s">
        <v>142</v>
      </c>
      <c r="D97" s="17"/>
      <c r="E97" s="17"/>
      <c r="F97" s="20"/>
      <c r="G97" s="60"/>
      <c r="H97" s="60"/>
      <c r="I97" s="61"/>
    </row>
    <row r="98" spans="2:9">
      <c r="B98" s="62"/>
      <c r="C98" s="20" t="s">
        <v>210</v>
      </c>
      <c r="D98" s="17"/>
      <c r="E98" s="17"/>
      <c r="F98" s="20"/>
      <c r="G98" s="60"/>
      <c r="H98" s="60"/>
      <c r="I98" s="61"/>
    </row>
    <row r="99" spans="2:9">
      <c r="B99" s="62"/>
      <c r="C99" s="20" t="s">
        <v>211</v>
      </c>
      <c r="D99" s="17"/>
      <c r="E99" s="17"/>
      <c r="F99" s="20"/>
      <c r="G99" s="60"/>
      <c r="H99" s="60"/>
      <c r="I99" s="61"/>
    </row>
    <row r="100" spans="2:9">
      <c r="B100" s="62"/>
      <c r="C100" s="20" t="s">
        <v>36</v>
      </c>
      <c r="D100" s="17"/>
      <c r="E100" s="17"/>
      <c r="F100" s="20"/>
      <c r="G100" s="60"/>
      <c r="H100" s="60"/>
      <c r="I100" s="61"/>
    </row>
    <row r="101" spans="2:9">
      <c r="B101" s="62"/>
      <c r="C101" s="25" t="s">
        <v>235</v>
      </c>
      <c r="D101" s="17"/>
      <c r="E101" s="17"/>
      <c r="F101" s="20"/>
      <c r="G101" s="60"/>
      <c r="H101" s="60"/>
      <c r="I101" s="61"/>
    </row>
    <row r="102" spans="2:9">
      <c r="B102" s="62"/>
      <c r="C102" s="20" t="s">
        <v>333</v>
      </c>
      <c r="D102" s="17"/>
      <c r="E102" s="17"/>
      <c r="F102" s="20"/>
      <c r="G102" s="60"/>
      <c r="H102" s="60"/>
      <c r="I102" s="61"/>
    </row>
    <row r="103" spans="2:9">
      <c r="B103" s="62"/>
      <c r="C103" s="20" t="s">
        <v>339</v>
      </c>
      <c r="D103" s="17"/>
      <c r="E103" s="17"/>
      <c r="F103" s="20"/>
      <c r="G103" s="60"/>
      <c r="H103" s="60"/>
      <c r="I103" s="61"/>
    </row>
    <row r="104" spans="2:9">
      <c r="B104" s="62"/>
      <c r="C104" s="20" t="s">
        <v>357</v>
      </c>
      <c r="D104" s="17"/>
      <c r="E104" s="17"/>
      <c r="F104" s="20"/>
      <c r="G104" s="60"/>
      <c r="H104" s="60"/>
      <c r="I104" s="61"/>
    </row>
    <row r="105" spans="2:9">
      <c r="B105" s="62"/>
      <c r="C105" s="20" t="s">
        <v>365</v>
      </c>
      <c r="D105" s="17"/>
      <c r="E105" s="17"/>
      <c r="F105" s="20"/>
      <c r="G105" s="60"/>
      <c r="H105" s="60"/>
      <c r="I105" s="61"/>
    </row>
    <row r="106" spans="2:9">
      <c r="B106" s="62"/>
      <c r="C106" s="20" t="s">
        <v>216</v>
      </c>
      <c r="D106" s="17"/>
      <c r="E106" s="17"/>
      <c r="F106" s="20"/>
      <c r="G106" s="60"/>
      <c r="H106" s="60"/>
      <c r="I106" s="61"/>
    </row>
    <row r="107" spans="2:9">
      <c r="B107" s="62"/>
      <c r="C107" s="20" t="s">
        <v>237</v>
      </c>
      <c r="D107" s="17"/>
      <c r="E107" s="17"/>
      <c r="F107" s="20"/>
      <c r="G107" s="60"/>
      <c r="H107" s="60"/>
      <c r="I107" s="61"/>
    </row>
    <row r="108" spans="2:9">
      <c r="B108" s="15"/>
      <c r="C108" s="20" t="s">
        <v>326</v>
      </c>
      <c r="D108" s="17"/>
      <c r="E108" s="17"/>
      <c r="F108" s="20"/>
      <c r="G108" s="60"/>
      <c r="H108" s="60"/>
      <c r="I108" s="61"/>
    </row>
    <row r="109" spans="2:9">
      <c r="B109" s="15"/>
      <c r="C109" s="20" t="s">
        <v>238</v>
      </c>
      <c r="D109" s="17"/>
      <c r="E109" s="17"/>
      <c r="F109" s="20"/>
      <c r="G109" s="60"/>
      <c r="H109" s="60"/>
      <c r="I109" s="61"/>
    </row>
    <row r="110" spans="2:9">
      <c r="B110" s="15"/>
      <c r="C110" s="20" t="s">
        <v>167</v>
      </c>
      <c r="D110" s="17" t="s">
        <v>1</v>
      </c>
      <c r="E110" s="17"/>
      <c r="F110" s="20"/>
      <c r="G110" s="60"/>
      <c r="H110" s="60"/>
      <c r="I110" s="61"/>
    </row>
    <row r="111" spans="2:9">
      <c r="B111" s="15"/>
      <c r="C111" s="20" t="s">
        <v>220</v>
      </c>
      <c r="D111" s="17"/>
      <c r="E111" s="17"/>
      <c r="F111" s="20"/>
      <c r="G111" s="60"/>
      <c r="H111" s="60"/>
      <c r="I111" s="61"/>
    </row>
    <row r="112" spans="2:9">
      <c r="B112" s="15"/>
      <c r="C112" s="20"/>
      <c r="D112" s="17"/>
      <c r="E112" s="17"/>
      <c r="F112" s="20"/>
      <c r="G112" s="60"/>
      <c r="H112" s="60"/>
      <c r="I112" s="61"/>
    </row>
    <row r="113" spans="2:9">
      <c r="B113" s="15" t="s">
        <v>43</v>
      </c>
      <c r="C113" s="20" t="s">
        <v>181</v>
      </c>
      <c r="D113" s="17" t="s">
        <v>12</v>
      </c>
      <c r="E113" s="17">
        <v>2800</v>
      </c>
      <c r="F113" s="20">
        <v>850</v>
      </c>
      <c r="G113" s="60">
        <f t="shared" si="2"/>
        <v>2380000</v>
      </c>
      <c r="H113" s="60">
        <v>100</v>
      </c>
      <c r="I113" s="61">
        <f t="shared" si="3"/>
        <v>280000</v>
      </c>
    </row>
    <row r="114" spans="2:9">
      <c r="B114" s="15"/>
      <c r="C114" s="20"/>
      <c r="D114" s="17"/>
      <c r="E114" s="17"/>
      <c r="F114" s="20"/>
      <c r="G114" s="60"/>
      <c r="H114" s="60"/>
      <c r="I114" s="61"/>
    </row>
    <row r="115" spans="2:9">
      <c r="B115" s="15" t="s">
        <v>44</v>
      </c>
      <c r="C115" s="20" t="s">
        <v>182</v>
      </c>
      <c r="D115" s="17" t="s">
        <v>45</v>
      </c>
      <c r="E115" s="17">
        <f>E96+E85+E68+E50+E25</f>
        <v>12</v>
      </c>
      <c r="F115" s="20"/>
      <c r="G115" s="60"/>
      <c r="H115" s="60">
        <v>1500</v>
      </c>
      <c r="I115" s="61">
        <f>H115*E115</f>
        <v>18000</v>
      </c>
    </row>
    <row r="116" spans="2:9">
      <c r="B116" s="15"/>
      <c r="C116" s="20"/>
      <c r="D116" s="17"/>
      <c r="E116" s="17"/>
      <c r="F116" s="20"/>
      <c r="G116" s="60"/>
      <c r="H116" s="60"/>
      <c r="I116" s="61"/>
    </row>
    <row r="117" spans="2:9">
      <c r="B117" s="15"/>
      <c r="C117" s="27" t="s">
        <v>239</v>
      </c>
      <c r="D117" s="17"/>
      <c r="E117" s="17"/>
      <c r="F117" s="20"/>
      <c r="G117" s="60">
        <f>SUM(G11:G116)</f>
        <v>18746042</v>
      </c>
      <c r="H117" s="60"/>
      <c r="I117" s="61">
        <f>SUM(I11:I116)</f>
        <v>1759794</v>
      </c>
    </row>
    <row r="118" spans="2:9">
      <c r="B118" s="15"/>
      <c r="C118" s="20"/>
      <c r="D118" s="17"/>
      <c r="E118" s="17"/>
      <c r="F118" s="20"/>
      <c r="G118" s="60"/>
      <c r="H118" s="60"/>
      <c r="I118" s="61"/>
    </row>
    <row r="119" spans="2:9">
      <c r="B119" s="64" t="s">
        <v>46</v>
      </c>
      <c r="C119" s="21" t="s">
        <v>240</v>
      </c>
      <c r="D119" s="17"/>
      <c r="E119" s="17"/>
      <c r="F119" s="20"/>
      <c r="G119" s="60"/>
      <c r="H119" s="60"/>
      <c r="I119" s="61"/>
    </row>
    <row r="120" spans="2:9">
      <c r="B120" s="15"/>
      <c r="C120" s="20"/>
      <c r="D120" s="17"/>
      <c r="E120" s="17"/>
      <c r="F120" s="20"/>
      <c r="G120" s="60"/>
      <c r="H120" s="60"/>
      <c r="I120" s="61"/>
    </row>
    <row r="121" spans="2:9">
      <c r="B121" s="15" t="s">
        <v>14</v>
      </c>
      <c r="C121" s="20" t="s">
        <v>374</v>
      </c>
      <c r="D121" s="17" t="s">
        <v>45</v>
      </c>
      <c r="E121" s="17">
        <v>2</v>
      </c>
      <c r="F121" s="60">
        <v>41000</v>
      </c>
      <c r="G121" s="60">
        <f t="shared" si="2"/>
        <v>82000</v>
      </c>
      <c r="H121" s="60">
        <v>4120</v>
      </c>
      <c r="I121" s="61">
        <f t="shared" si="3"/>
        <v>8240</v>
      </c>
    </row>
    <row r="122" spans="2:9">
      <c r="B122" s="15"/>
      <c r="C122" s="20"/>
      <c r="D122" s="17"/>
      <c r="E122" s="17"/>
      <c r="F122" s="20"/>
      <c r="G122" s="60"/>
      <c r="H122" s="60"/>
      <c r="I122" s="61"/>
    </row>
    <row r="123" spans="2:9">
      <c r="B123" s="15" t="s">
        <v>26</v>
      </c>
      <c r="C123" s="20" t="s">
        <v>242</v>
      </c>
      <c r="D123" s="17" t="s">
        <v>45</v>
      </c>
      <c r="E123" s="17">
        <v>1</v>
      </c>
      <c r="F123" s="60">
        <v>6460984</v>
      </c>
      <c r="G123" s="60">
        <f t="shared" si="2"/>
        <v>6460984</v>
      </c>
      <c r="H123" s="60">
        <v>419250</v>
      </c>
      <c r="I123" s="61">
        <f t="shared" si="3"/>
        <v>419250</v>
      </c>
    </row>
    <row r="124" spans="2:9">
      <c r="B124" s="15"/>
      <c r="C124" s="20"/>
      <c r="D124" s="17"/>
      <c r="E124" s="17"/>
      <c r="F124" s="20"/>
      <c r="G124" s="60"/>
      <c r="H124" s="60"/>
      <c r="I124" s="61"/>
    </row>
    <row r="125" spans="2:9">
      <c r="B125" s="15" t="s">
        <v>47</v>
      </c>
      <c r="C125" s="20" t="s">
        <v>245</v>
      </c>
      <c r="D125" s="17" t="s">
        <v>45</v>
      </c>
      <c r="E125" s="17">
        <v>1</v>
      </c>
      <c r="F125" s="60">
        <v>618700</v>
      </c>
      <c r="G125" s="60">
        <f t="shared" si="2"/>
        <v>618700</v>
      </c>
      <c r="H125" s="60">
        <v>10000</v>
      </c>
      <c r="I125" s="61">
        <f t="shared" si="3"/>
        <v>10000</v>
      </c>
    </row>
    <row r="126" spans="2:9">
      <c r="B126" s="15"/>
      <c r="C126" s="20" t="s">
        <v>247</v>
      </c>
      <c r="D126" s="17"/>
      <c r="E126" s="17"/>
      <c r="F126" s="20"/>
      <c r="G126" s="60"/>
      <c r="H126" s="60"/>
      <c r="I126" s="61"/>
    </row>
    <row r="127" spans="2:9">
      <c r="B127" s="15"/>
      <c r="C127" s="20" t="s">
        <v>244</v>
      </c>
      <c r="D127" s="17"/>
      <c r="E127" s="17"/>
      <c r="F127" s="20"/>
      <c r="G127" s="60"/>
      <c r="H127" s="60"/>
      <c r="I127" s="61"/>
    </row>
    <row r="128" spans="2:9">
      <c r="B128" s="15"/>
      <c r="C128" s="20"/>
      <c r="D128" s="17"/>
      <c r="E128" s="17"/>
      <c r="F128" s="20"/>
      <c r="G128" s="60"/>
      <c r="H128" s="60"/>
      <c r="I128" s="61"/>
    </row>
    <row r="129" spans="2:9">
      <c r="B129" s="15" t="s">
        <v>49</v>
      </c>
      <c r="C129" s="20" t="s">
        <v>246</v>
      </c>
      <c r="D129" s="17" t="s">
        <v>45</v>
      </c>
      <c r="E129" s="17">
        <v>1</v>
      </c>
      <c r="F129" s="60">
        <v>4969530</v>
      </c>
      <c r="G129" s="60">
        <f t="shared" si="2"/>
        <v>4969530</v>
      </c>
      <c r="H129" s="60">
        <v>419230</v>
      </c>
      <c r="I129" s="61">
        <f t="shared" si="3"/>
        <v>419230</v>
      </c>
    </row>
    <row r="130" spans="2:9">
      <c r="B130" s="15"/>
      <c r="C130" s="20"/>
      <c r="D130" s="17"/>
      <c r="E130" s="17"/>
      <c r="F130" s="20"/>
      <c r="G130" s="60">
        <f t="shared" si="2"/>
        <v>0</v>
      </c>
      <c r="H130" s="60"/>
      <c r="I130" s="61"/>
    </row>
    <row r="131" spans="2:9">
      <c r="B131" s="15" t="s">
        <v>50</v>
      </c>
      <c r="C131" s="20" t="s">
        <v>245</v>
      </c>
      <c r="D131" s="17" t="s">
        <v>45</v>
      </c>
      <c r="E131" s="17">
        <v>1</v>
      </c>
      <c r="F131" s="60">
        <v>457004</v>
      </c>
      <c r="G131" s="60">
        <f t="shared" si="2"/>
        <v>457004</v>
      </c>
      <c r="H131" s="60">
        <v>10000</v>
      </c>
      <c r="I131" s="61">
        <f t="shared" si="3"/>
        <v>10000</v>
      </c>
    </row>
    <row r="132" spans="2:9">
      <c r="B132" s="15"/>
      <c r="C132" s="20" t="s">
        <v>247</v>
      </c>
      <c r="D132" s="17"/>
      <c r="E132" s="17"/>
      <c r="F132" s="20"/>
      <c r="G132" s="60"/>
      <c r="H132" s="60"/>
      <c r="I132" s="61"/>
    </row>
    <row r="133" spans="2:9">
      <c r="B133" s="15"/>
      <c r="C133" s="20" t="s">
        <v>244</v>
      </c>
      <c r="D133" s="17"/>
      <c r="E133" s="17"/>
      <c r="F133" s="20"/>
      <c r="G133" s="60"/>
      <c r="H133" s="60"/>
      <c r="I133" s="61"/>
    </row>
    <row r="134" spans="2:9">
      <c r="B134" s="15"/>
      <c r="C134" s="20"/>
      <c r="D134" s="17"/>
      <c r="E134" s="17"/>
      <c r="F134" s="20"/>
      <c r="G134" s="60"/>
      <c r="H134" s="60"/>
      <c r="I134" s="61"/>
    </row>
    <row r="135" spans="2:9">
      <c r="B135" s="15" t="s">
        <v>52</v>
      </c>
      <c r="C135" s="20" t="s">
        <v>249</v>
      </c>
      <c r="D135" s="17" t="s">
        <v>35</v>
      </c>
      <c r="E135" s="17">
        <v>10</v>
      </c>
      <c r="F135" s="8">
        <v>27540</v>
      </c>
      <c r="G135" s="60">
        <f t="shared" si="2"/>
        <v>275400</v>
      </c>
      <c r="H135" s="60">
        <v>10000</v>
      </c>
      <c r="I135" s="61">
        <f t="shared" si="3"/>
        <v>100000</v>
      </c>
    </row>
    <row r="136" spans="2:9">
      <c r="B136" s="15"/>
      <c r="C136" s="20" t="s">
        <v>248</v>
      </c>
      <c r="D136" s="17"/>
      <c r="E136" s="17"/>
      <c r="F136" s="8"/>
      <c r="G136" s="60"/>
      <c r="H136" s="60"/>
      <c r="I136" s="61"/>
    </row>
    <row r="137" spans="2:9">
      <c r="B137" s="15"/>
      <c r="C137" s="20"/>
      <c r="D137" s="17"/>
      <c r="E137" s="17"/>
      <c r="F137" s="8"/>
      <c r="G137" s="60"/>
      <c r="H137" s="60"/>
      <c r="I137" s="61"/>
    </row>
    <row r="138" spans="2:9">
      <c r="B138" s="15"/>
      <c r="C138" s="20"/>
      <c r="D138" s="17"/>
      <c r="E138" s="17"/>
      <c r="F138" s="8"/>
      <c r="G138" s="60"/>
      <c r="H138" s="60"/>
      <c r="I138" s="61"/>
    </row>
    <row r="139" spans="2:9">
      <c r="B139" s="15" t="s">
        <v>53</v>
      </c>
      <c r="C139" s="20" t="s">
        <v>250</v>
      </c>
      <c r="D139" s="17" t="s">
        <v>35</v>
      </c>
      <c r="E139" s="17">
        <v>40</v>
      </c>
      <c r="F139" s="60">
        <v>27540</v>
      </c>
      <c r="G139" s="60">
        <f t="shared" si="2"/>
        <v>1101600</v>
      </c>
      <c r="H139" s="60">
        <v>10000</v>
      </c>
      <c r="I139" s="61">
        <f t="shared" si="3"/>
        <v>400000</v>
      </c>
    </row>
    <row r="140" spans="2:9">
      <c r="B140" s="15"/>
      <c r="C140" s="20" t="s">
        <v>51</v>
      </c>
      <c r="D140" s="17"/>
      <c r="E140" s="17"/>
      <c r="F140" s="20"/>
      <c r="G140" s="60"/>
      <c r="H140" s="60"/>
      <c r="I140" s="61"/>
    </row>
    <row r="141" spans="2:9">
      <c r="B141" s="15"/>
      <c r="C141" s="20"/>
      <c r="D141" s="17"/>
      <c r="E141" s="17"/>
      <c r="F141" s="20"/>
      <c r="G141" s="60"/>
      <c r="H141" s="60"/>
      <c r="I141" s="61"/>
    </row>
    <row r="142" spans="2:9">
      <c r="B142" s="15" t="s">
        <v>92</v>
      </c>
      <c r="C142" s="20" t="s">
        <v>251</v>
      </c>
      <c r="D142" s="17" t="s">
        <v>45</v>
      </c>
      <c r="E142" s="17">
        <v>2</v>
      </c>
      <c r="F142" s="60"/>
      <c r="G142" s="60"/>
      <c r="H142" s="60">
        <v>22500</v>
      </c>
      <c r="I142" s="61">
        <f t="shared" ref="I142:I202" si="4">H142*E142</f>
        <v>45000</v>
      </c>
    </row>
    <row r="143" spans="2:9">
      <c r="B143" s="15"/>
      <c r="C143" s="20"/>
      <c r="D143" s="17"/>
      <c r="E143" s="17"/>
      <c r="F143" s="20"/>
      <c r="G143" s="60"/>
      <c r="H143" s="60"/>
      <c r="I143" s="61"/>
    </row>
    <row r="144" spans="2:9">
      <c r="B144" s="15" t="s">
        <v>93</v>
      </c>
      <c r="C144" s="20" t="s">
        <v>252</v>
      </c>
      <c r="D144" s="17" t="s">
        <v>35</v>
      </c>
      <c r="E144" s="17">
        <v>2</v>
      </c>
      <c r="F144" s="60">
        <v>85000</v>
      </c>
      <c r="G144" s="60">
        <f t="shared" ref="G144:G202" si="5">F144*E144</f>
        <v>170000</v>
      </c>
      <c r="H144" s="60">
        <v>47500</v>
      </c>
      <c r="I144" s="61">
        <f t="shared" si="4"/>
        <v>95000</v>
      </c>
    </row>
    <row r="145" spans="2:9">
      <c r="B145" s="15"/>
      <c r="C145" s="20"/>
      <c r="D145" s="17"/>
      <c r="E145" s="17"/>
      <c r="F145" s="20"/>
      <c r="G145" s="60"/>
      <c r="H145" s="60"/>
      <c r="I145" s="61"/>
    </row>
    <row r="146" spans="2:9">
      <c r="B146" s="15" t="s">
        <v>94</v>
      </c>
      <c r="C146" s="20" t="s">
        <v>182</v>
      </c>
      <c r="D146" s="17" t="s">
        <v>45</v>
      </c>
      <c r="E146" s="17">
        <v>2</v>
      </c>
      <c r="F146" s="20"/>
      <c r="G146" s="60"/>
      <c r="H146" s="60">
        <v>1500</v>
      </c>
      <c r="I146" s="61">
        <f t="shared" si="4"/>
        <v>3000</v>
      </c>
    </row>
    <row r="147" spans="2:9">
      <c r="B147" s="15"/>
      <c r="C147" s="20"/>
      <c r="D147" s="17"/>
      <c r="E147" s="17"/>
      <c r="F147" s="20"/>
      <c r="G147" s="60"/>
      <c r="H147" s="60"/>
      <c r="I147" s="61"/>
    </row>
    <row r="148" spans="2:9">
      <c r="B148" s="15"/>
      <c r="C148" s="27" t="s">
        <v>183</v>
      </c>
      <c r="D148" s="17"/>
      <c r="E148" s="17"/>
      <c r="F148" s="20"/>
      <c r="G148" s="60">
        <f>SUM(G121:G147)</f>
        <v>14135218</v>
      </c>
      <c r="H148" s="60"/>
      <c r="I148" s="61">
        <f>SUM(I121:I147)</f>
        <v>1509720</v>
      </c>
    </row>
    <row r="149" spans="2:9">
      <c r="B149" s="15"/>
      <c r="C149" s="20"/>
      <c r="D149" s="17"/>
      <c r="E149" s="17"/>
      <c r="F149" s="20"/>
      <c r="G149" s="60"/>
      <c r="H149" s="60"/>
      <c r="I149" s="61"/>
    </row>
    <row r="150" spans="2:9">
      <c r="B150" s="65" t="s">
        <v>54</v>
      </c>
      <c r="C150" s="66" t="s">
        <v>377</v>
      </c>
      <c r="D150" s="67"/>
      <c r="E150" s="68"/>
      <c r="F150" s="69"/>
      <c r="G150" s="60"/>
      <c r="H150" s="70"/>
      <c r="I150" s="61"/>
    </row>
    <row r="151" spans="2:9">
      <c r="B151" s="65"/>
      <c r="C151" s="71" t="s">
        <v>142</v>
      </c>
      <c r="D151" s="67"/>
      <c r="E151" s="72"/>
      <c r="F151" s="69"/>
      <c r="G151" s="60"/>
      <c r="H151" s="70"/>
      <c r="I151" s="61"/>
    </row>
    <row r="152" spans="2:9">
      <c r="B152" s="65" t="s">
        <v>20</v>
      </c>
      <c r="C152" s="73" t="s">
        <v>95</v>
      </c>
      <c r="D152" s="67" t="s">
        <v>11</v>
      </c>
      <c r="E152" s="72"/>
      <c r="F152" s="69">
        <v>315000</v>
      </c>
      <c r="G152" s="60">
        <f t="shared" si="5"/>
        <v>0</v>
      </c>
      <c r="H152" s="70">
        <v>24000</v>
      </c>
      <c r="I152" s="61">
        <f t="shared" si="4"/>
        <v>0</v>
      </c>
    </row>
    <row r="153" spans="2:9">
      <c r="B153" s="65" t="s">
        <v>21</v>
      </c>
      <c r="C153" s="73" t="s">
        <v>96</v>
      </c>
      <c r="D153" s="67" t="s">
        <v>11</v>
      </c>
      <c r="E153" s="72"/>
      <c r="F153" s="69">
        <v>229000</v>
      </c>
      <c r="G153" s="60">
        <f t="shared" si="5"/>
        <v>0</v>
      </c>
      <c r="H153" s="70">
        <v>24000</v>
      </c>
      <c r="I153" s="61">
        <f t="shared" si="4"/>
        <v>0</v>
      </c>
    </row>
    <row r="154" spans="2:9">
      <c r="B154" s="65" t="s">
        <v>22</v>
      </c>
      <c r="C154" s="73" t="s">
        <v>97</v>
      </c>
      <c r="D154" s="67" t="s">
        <v>11</v>
      </c>
      <c r="E154" s="74">
        <v>4</v>
      </c>
      <c r="F154" s="75">
        <v>221650</v>
      </c>
      <c r="G154" s="60">
        <f>F154+E154</f>
        <v>221654</v>
      </c>
      <c r="H154" s="70">
        <v>24100</v>
      </c>
      <c r="I154" s="61">
        <f t="shared" si="4"/>
        <v>96400</v>
      </c>
    </row>
    <row r="155" spans="2:9">
      <c r="B155" s="65" t="s">
        <v>23</v>
      </c>
      <c r="C155" s="73" t="s">
        <v>98</v>
      </c>
      <c r="D155" s="67" t="s">
        <v>11</v>
      </c>
      <c r="E155" s="74">
        <v>16</v>
      </c>
      <c r="F155" s="76">
        <v>215687</v>
      </c>
      <c r="G155" s="60">
        <f t="shared" si="5"/>
        <v>3450992</v>
      </c>
      <c r="H155" s="70">
        <v>24100</v>
      </c>
      <c r="I155" s="61">
        <f t="shared" si="4"/>
        <v>385600</v>
      </c>
    </row>
    <row r="156" spans="2:9">
      <c r="B156" s="65" t="s">
        <v>24</v>
      </c>
      <c r="C156" s="73" t="s">
        <v>99</v>
      </c>
      <c r="D156" s="67" t="s">
        <v>11</v>
      </c>
      <c r="E156" s="74"/>
      <c r="F156" s="76">
        <v>195756</v>
      </c>
      <c r="G156" s="60">
        <f t="shared" si="5"/>
        <v>0</v>
      </c>
      <c r="H156" s="70">
        <v>24100</v>
      </c>
      <c r="I156" s="61">
        <f t="shared" si="4"/>
        <v>0</v>
      </c>
    </row>
    <row r="157" spans="2:9">
      <c r="B157" s="65" t="s">
        <v>25</v>
      </c>
      <c r="C157" s="73" t="s">
        <v>100</v>
      </c>
      <c r="D157" s="67" t="s">
        <v>11</v>
      </c>
      <c r="E157" s="74">
        <v>36</v>
      </c>
      <c r="F157" s="75">
        <v>175840</v>
      </c>
      <c r="G157" s="60">
        <f t="shared" si="5"/>
        <v>6330240</v>
      </c>
      <c r="H157" s="70">
        <v>24100</v>
      </c>
      <c r="I157" s="61">
        <f t="shared" si="4"/>
        <v>867600</v>
      </c>
    </row>
    <row r="158" spans="2:9">
      <c r="B158" s="65" t="s">
        <v>55</v>
      </c>
      <c r="C158" s="73" t="s">
        <v>101</v>
      </c>
      <c r="D158" s="67" t="s">
        <v>11</v>
      </c>
      <c r="E158" s="74">
        <v>150</v>
      </c>
      <c r="F158" s="75">
        <v>125105</v>
      </c>
      <c r="G158" s="60">
        <f t="shared" si="5"/>
        <v>18765750</v>
      </c>
      <c r="H158" s="70">
        <v>24100</v>
      </c>
      <c r="I158" s="61">
        <f t="shared" si="4"/>
        <v>3615000</v>
      </c>
    </row>
    <row r="159" spans="2:9">
      <c r="B159" s="65" t="s">
        <v>56</v>
      </c>
      <c r="C159" s="73" t="s">
        <v>379</v>
      </c>
      <c r="D159" s="67" t="s">
        <v>11</v>
      </c>
      <c r="E159" s="74">
        <v>140</v>
      </c>
      <c r="F159" s="69">
        <v>5320</v>
      </c>
      <c r="G159" s="60">
        <f t="shared" si="5"/>
        <v>744800</v>
      </c>
      <c r="H159" s="70">
        <v>528</v>
      </c>
      <c r="I159" s="61">
        <f t="shared" si="4"/>
        <v>73920</v>
      </c>
    </row>
    <row r="160" spans="2:9">
      <c r="B160" s="65" t="s">
        <v>57</v>
      </c>
      <c r="C160" s="73" t="s">
        <v>255</v>
      </c>
      <c r="D160" s="67" t="s">
        <v>11</v>
      </c>
      <c r="E160" s="74">
        <v>190</v>
      </c>
      <c r="F160" s="69">
        <v>6800</v>
      </c>
      <c r="G160" s="60">
        <f t="shared" si="5"/>
        <v>1292000</v>
      </c>
      <c r="H160" s="70">
        <v>710</v>
      </c>
      <c r="I160" s="61">
        <f t="shared" si="4"/>
        <v>134900</v>
      </c>
    </row>
    <row r="161" spans="2:9">
      <c r="B161" s="65" t="s">
        <v>58</v>
      </c>
      <c r="C161" s="73" t="s">
        <v>256</v>
      </c>
      <c r="D161" s="67" t="s">
        <v>11</v>
      </c>
      <c r="E161" s="74">
        <v>250</v>
      </c>
      <c r="F161" s="69">
        <v>1250</v>
      </c>
      <c r="G161" s="60">
        <f t="shared" si="5"/>
        <v>312500</v>
      </c>
      <c r="H161" s="70">
        <v>120</v>
      </c>
      <c r="I161" s="61">
        <f t="shared" si="4"/>
        <v>30000</v>
      </c>
    </row>
    <row r="162" spans="2:9" ht="25.5">
      <c r="B162" s="65" t="s">
        <v>59</v>
      </c>
      <c r="C162" s="73" t="s">
        <v>257</v>
      </c>
      <c r="D162" s="67" t="s">
        <v>12</v>
      </c>
      <c r="E162" s="74">
        <v>3500</v>
      </c>
      <c r="F162" s="69">
        <v>3000</v>
      </c>
      <c r="G162" s="60">
        <f t="shared" si="5"/>
        <v>10500000</v>
      </c>
      <c r="H162" s="70">
        <v>305</v>
      </c>
      <c r="I162" s="61">
        <f t="shared" si="4"/>
        <v>1067500</v>
      </c>
    </row>
    <row r="163" spans="2:9" ht="25.5">
      <c r="B163" s="65" t="s">
        <v>61</v>
      </c>
      <c r="C163" s="73" t="s">
        <v>258</v>
      </c>
      <c r="D163" s="67" t="s">
        <v>12</v>
      </c>
      <c r="E163" s="74">
        <v>4500</v>
      </c>
      <c r="F163" s="69">
        <v>2500</v>
      </c>
      <c r="G163" s="60">
        <f t="shared" si="5"/>
        <v>11250000</v>
      </c>
      <c r="H163" s="70">
        <v>305</v>
      </c>
      <c r="I163" s="61">
        <f t="shared" si="4"/>
        <v>1372500</v>
      </c>
    </row>
    <row r="164" spans="2:9" ht="25.5">
      <c r="B164" s="65" t="s">
        <v>62</v>
      </c>
      <c r="C164" s="73" t="s">
        <v>259</v>
      </c>
      <c r="D164" s="67" t="s">
        <v>12</v>
      </c>
      <c r="E164" s="74">
        <v>2000</v>
      </c>
      <c r="F164" s="69">
        <v>1000</v>
      </c>
      <c r="G164" s="60">
        <f t="shared" si="5"/>
        <v>2000000</v>
      </c>
      <c r="H164" s="70">
        <v>215</v>
      </c>
      <c r="I164" s="61">
        <f t="shared" si="4"/>
        <v>430000</v>
      </c>
    </row>
    <row r="165" spans="2:9" ht="25.5">
      <c r="B165" s="65" t="s">
        <v>63</v>
      </c>
      <c r="C165" s="73" t="s">
        <v>260</v>
      </c>
      <c r="D165" s="67" t="s">
        <v>12</v>
      </c>
      <c r="E165" s="74">
        <v>500</v>
      </c>
      <c r="F165" s="69">
        <v>400</v>
      </c>
      <c r="G165" s="60">
        <f t="shared" si="5"/>
        <v>200000</v>
      </c>
      <c r="H165" s="70">
        <v>125</v>
      </c>
      <c r="I165" s="61">
        <f t="shared" si="4"/>
        <v>62500</v>
      </c>
    </row>
    <row r="166" spans="2:9">
      <c r="B166" s="65" t="s">
        <v>88</v>
      </c>
      <c r="C166" s="73" t="s">
        <v>60</v>
      </c>
      <c r="D166" s="67" t="s">
        <v>11</v>
      </c>
      <c r="E166" s="74">
        <v>150</v>
      </c>
      <c r="F166" s="69">
        <v>2100</v>
      </c>
      <c r="G166" s="60">
        <f t="shared" si="5"/>
        <v>315000</v>
      </c>
      <c r="H166" s="70">
        <v>310</v>
      </c>
      <c r="I166" s="61">
        <f t="shared" si="4"/>
        <v>46500</v>
      </c>
    </row>
    <row r="167" spans="2:9">
      <c r="B167" s="65" t="s">
        <v>102</v>
      </c>
      <c r="C167" s="73" t="s">
        <v>261</v>
      </c>
      <c r="D167" s="67" t="s">
        <v>11</v>
      </c>
      <c r="E167" s="68"/>
      <c r="F167" s="69"/>
      <c r="G167" s="60">
        <f t="shared" si="5"/>
        <v>0</v>
      </c>
      <c r="H167" s="70"/>
      <c r="I167" s="61"/>
    </row>
    <row r="168" spans="2:9">
      <c r="B168" s="65" t="s">
        <v>103</v>
      </c>
      <c r="C168" s="77" t="s">
        <v>262</v>
      </c>
      <c r="D168" s="67" t="s">
        <v>11</v>
      </c>
      <c r="E168" s="74">
        <v>9</v>
      </c>
      <c r="F168" s="74">
        <v>85000</v>
      </c>
      <c r="G168" s="60">
        <f t="shared" si="5"/>
        <v>765000</v>
      </c>
      <c r="H168" s="70">
        <v>25000</v>
      </c>
      <c r="I168" s="61">
        <f t="shared" si="4"/>
        <v>225000</v>
      </c>
    </row>
    <row r="169" spans="2:9">
      <c r="B169" s="65" t="s">
        <v>104</v>
      </c>
      <c r="C169" s="77" t="s">
        <v>182</v>
      </c>
      <c r="D169" s="67" t="s">
        <v>11</v>
      </c>
      <c r="E169" s="76">
        <f>E158+E157+E156+E155+E154+E153+E152</f>
        <v>206</v>
      </c>
      <c r="F169" s="74"/>
      <c r="G169" s="60"/>
      <c r="H169" s="70">
        <v>1500</v>
      </c>
      <c r="I169" s="61">
        <f t="shared" si="4"/>
        <v>309000</v>
      </c>
    </row>
    <row r="170" spans="2:9">
      <c r="B170" s="65"/>
      <c r="C170" s="66" t="s">
        <v>263</v>
      </c>
      <c r="D170" s="67"/>
      <c r="E170" s="68"/>
      <c r="F170" s="69"/>
      <c r="G170" s="60">
        <f>SUM(G152:G169)</f>
        <v>56147936</v>
      </c>
      <c r="H170" s="70"/>
      <c r="I170" s="61">
        <f>SUM(I152:I169)</f>
        <v>8716420</v>
      </c>
    </row>
    <row r="171" spans="2:9">
      <c r="B171" s="65"/>
      <c r="C171" s="73"/>
      <c r="D171" s="67"/>
      <c r="E171" s="68"/>
      <c r="F171" s="69"/>
      <c r="G171" s="60"/>
      <c r="H171" s="70"/>
      <c r="I171" s="61"/>
    </row>
    <row r="172" spans="2:9">
      <c r="B172" s="65"/>
      <c r="C172" s="73"/>
      <c r="D172" s="67"/>
      <c r="E172" s="68"/>
      <c r="F172" s="69"/>
      <c r="G172" s="60"/>
      <c r="H172" s="70"/>
      <c r="I172" s="61"/>
    </row>
    <row r="173" spans="2:9">
      <c r="B173" s="65" t="s">
        <v>64</v>
      </c>
      <c r="C173" s="78" t="s">
        <v>264</v>
      </c>
      <c r="D173" s="67"/>
      <c r="E173" s="68"/>
      <c r="F173" s="69"/>
      <c r="G173" s="60"/>
      <c r="H173" s="70"/>
      <c r="I173" s="61"/>
    </row>
    <row r="174" spans="2:9">
      <c r="B174" s="65"/>
      <c r="C174" s="78"/>
      <c r="D174" s="67"/>
      <c r="E174" s="68"/>
      <c r="F174" s="69"/>
      <c r="G174" s="60"/>
      <c r="H174" s="70"/>
      <c r="I174" s="61"/>
    </row>
    <row r="175" spans="2:9">
      <c r="B175" s="65"/>
      <c r="C175" s="79" t="s">
        <v>142</v>
      </c>
      <c r="D175" s="67"/>
      <c r="E175" s="68"/>
      <c r="F175" s="69"/>
      <c r="G175" s="60"/>
      <c r="H175" s="70"/>
      <c r="I175" s="61"/>
    </row>
    <row r="176" spans="2:9">
      <c r="B176" s="65"/>
      <c r="C176" s="79"/>
      <c r="D176" s="67"/>
      <c r="E176" s="68"/>
      <c r="F176" s="69"/>
      <c r="G176" s="60"/>
      <c r="H176" s="70"/>
      <c r="I176" s="61"/>
    </row>
    <row r="177" spans="2:9">
      <c r="B177" s="65" t="s">
        <v>65</v>
      </c>
      <c r="C177" s="77" t="s">
        <v>266</v>
      </c>
      <c r="D177" s="67" t="s">
        <v>11</v>
      </c>
      <c r="E177" s="80"/>
      <c r="F177" s="81">
        <v>361108</v>
      </c>
      <c r="G177" s="60">
        <f t="shared" si="5"/>
        <v>0</v>
      </c>
      <c r="H177" s="70">
        <v>5200</v>
      </c>
      <c r="I177" s="61">
        <f t="shared" si="4"/>
        <v>0</v>
      </c>
    </row>
    <row r="178" spans="2:9">
      <c r="B178" s="65"/>
      <c r="C178" s="82"/>
      <c r="D178" s="67"/>
      <c r="E178" s="83"/>
      <c r="F178" s="20"/>
      <c r="G178" s="60"/>
      <c r="H178" s="70"/>
      <c r="I178" s="61"/>
    </row>
    <row r="179" spans="2:9">
      <c r="B179" s="65" t="s">
        <v>67</v>
      </c>
      <c r="C179" s="84" t="s">
        <v>267</v>
      </c>
      <c r="D179" s="67" t="s">
        <v>11</v>
      </c>
      <c r="E179" s="83"/>
      <c r="F179" s="81">
        <v>352066</v>
      </c>
      <c r="G179" s="60">
        <f t="shared" si="5"/>
        <v>0</v>
      </c>
      <c r="H179" s="70">
        <v>5200</v>
      </c>
      <c r="I179" s="61">
        <f t="shared" si="4"/>
        <v>0</v>
      </c>
    </row>
    <row r="180" spans="2:9">
      <c r="B180" s="65"/>
      <c r="C180" s="82"/>
      <c r="D180" s="67"/>
      <c r="E180" s="83"/>
      <c r="F180" s="20"/>
      <c r="G180" s="60"/>
      <c r="H180" s="70"/>
      <c r="I180" s="61"/>
    </row>
    <row r="181" spans="2:9">
      <c r="B181" s="65" t="s">
        <v>68</v>
      </c>
      <c r="C181" s="84" t="s">
        <v>268</v>
      </c>
      <c r="D181" s="67" t="s">
        <v>11</v>
      </c>
      <c r="E181" s="83"/>
      <c r="F181" s="81">
        <v>84525</v>
      </c>
      <c r="G181" s="60">
        <f t="shared" si="5"/>
        <v>0</v>
      </c>
      <c r="H181" s="70">
        <v>400</v>
      </c>
      <c r="I181" s="61">
        <f t="shared" si="4"/>
        <v>0</v>
      </c>
    </row>
    <row r="182" spans="2:9">
      <c r="B182" s="65"/>
      <c r="C182" s="85"/>
      <c r="D182" s="67"/>
      <c r="E182" s="83"/>
      <c r="F182" s="20"/>
      <c r="G182" s="60"/>
      <c r="H182" s="70"/>
      <c r="I182" s="61"/>
    </row>
    <row r="183" spans="2:9">
      <c r="B183" s="65" t="s">
        <v>76</v>
      </c>
      <c r="C183" s="77" t="s">
        <v>269</v>
      </c>
      <c r="D183" s="67" t="s">
        <v>11</v>
      </c>
      <c r="E183" s="83"/>
      <c r="F183" s="81">
        <v>12158</v>
      </c>
      <c r="G183" s="60">
        <f t="shared" si="5"/>
        <v>0</v>
      </c>
      <c r="H183" s="70">
        <v>1500</v>
      </c>
      <c r="I183" s="61">
        <f t="shared" si="4"/>
        <v>0</v>
      </c>
    </row>
    <row r="184" spans="2:9">
      <c r="B184" s="65" t="s">
        <v>77</v>
      </c>
      <c r="C184" s="77" t="s">
        <v>270</v>
      </c>
      <c r="D184" s="67"/>
      <c r="E184" s="80"/>
      <c r="F184" s="20"/>
      <c r="G184" s="60"/>
      <c r="H184" s="70"/>
      <c r="I184" s="61"/>
    </row>
    <row r="185" spans="2:9">
      <c r="B185" s="65" t="s">
        <v>78</v>
      </c>
      <c r="C185" s="77" t="s">
        <v>271</v>
      </c>
      <c r="D185" s="67" t="s">
        <v>11</v>
      </c>
      <c r="E185" s="80"/>
      <c r="F185" s="86">
        <v>1000</v>
      </c>
      <c r="G185" s="60">
        <f t="shared" si="5"/>
        <v>0</v>
      </c>
      <c r="H185" s="70">
        <v>100</v>
      </c>
      <c r="I185" s="61">
        <f t="shared" si="4"/>
        <v>0</v>
      </c>
    </row>
    <row r="186" spans="2:9">
      <c r="B186" s="65"/>
      <c r="C186" s="79" t="s">
        <v>272</v>
      </c>
      <c r="D186" s="67"/>
      <c r="E186" s="80"/>
      <c r="F186" s="20"/>
      <c r="G186" s="60"/>
      <c r="H186" s="70"/>
      <c r="I186" s="61"/>
    </row>
    <row r="187" spans="2:9">
      <c r="B187" s="65" t="s">
        <v>79</v>
      </c>
      <c r="C187" s="77" t="s">
        <v>273</v>
      </c>
      <c r="D187" s="67" t="s">
        <v>11</v>
      </c>
      <c r="E187" s="80"/>
      <c r="F187" s="77"/>
      <c r="G187" s="60">
        <f t="shared" si="5"/>
        <v>0</v>
      </c>
      <c r="H187" s="70">
        <v>100000</v>
      </c>
      <c r="I187" s="61">
        <f t="shared" si="4"/>
        <v>0</v>
      </c>
    </row>
    <row r="188" spans="2:9">
      <c r="B188" s="65"/>
      <c r="C188" s="77" t="s">
        <v>275</v>
      </c>
      <c r="D188" s="67"/>
      <c r="E188" s="68"/>
      <c r="F188" s="69"/>
      <c r="G188" s="60"/>
      <c r="H188" s="70"/>
      <c r="I188" s="61"/>
    </row>
    <row r="189" spans="2:9">
      <c r="B189" s="65"/>
      <c r="C189" s="73" t="s">
        <v>274</v>
      </c>
      <c r="D189" s="67"/>
      <c r="E189" s="68"/>
      <c r="F189" s="69"/>
      <c r="G189" s="60"/>
      <c r="H189" s="70"/>
      <c r="I189" s="61"/>
    </row>
    <row r="190" spans="2:9">
      <c r="B190" s="65"/>
      <c r="C190" s="66" t="s">
        <v>373</v>
      </c>
      <c r="D190" s="67"/>
      <c r="E190" s="68"/>
      <c r="F190" s="87"/>
      <c r="G190" s="60">
        <f>SUM(G177:G189)</f>
        <v>0</v>
      </c>
      <c r="H190" s="70"/>
      <c r="I190" s="61">
        <f>SUM(I177:I189)</f>
        <v>0</v>
      </c>
    </row>
    <row r="191" spans="2:9">
      <c r="B191" s="65" t="s">
        <v>69</v>
      </c>
      <c r="C191" s="88" t="s">
        <v>277</v>
      </c>
      <c r="D191" s="67"/>
      <c r="E191" s="68"/>
      <c r="F191" s="69"/>
      <c r="G191" s="60"/>
      <c r="H191" s="70"/>
      <c r="I191" s="61"/>
    </row>
    <row r="192" spans="2:9">
      <c r="B192" s="65"/>
      <c r="C192" s="88" t="s">
        <v>142</v>
      </c>
      <c r="D192" s="67"/>
      <c r="E192" s="68"/>
      <c r="F192" s="69"/>
      <c r="G192" s="60"/>
      <c r="H192" s="70"/>
      <c r="I192" s="61"/>
    </row>
    <row r="193" spans="2:9">
      <c r="B193" s="65" t="s">
        <v>70</v>
      </c>
      <c r="C193" s="89" t="s">
        <v>66</v>
      </c>
      <c r="D193" s="67" t="s">
        <v>11</v>
      </c>
      <c r="E193" s="80">
        <v>10</v>
      </c>
      <c r="F193" s="69">
        <v>5101</v>
      </c>
      <c r="G193" s="60">
        <f t="shared" si="5"/>
        <v>51010</v>
      </c>
      <c r="H193" s="70">
        <v>1250</v>
      </c>
      <c r="I193" s="61">
        <f t="shared" si="4"/>
        <v>12500</v>
      </c>
    </row>
    <row r="194" spans="2:9">
      <c r="B194" s="65" t="s">
        <v>71</v>
      </c>
      <c r="C194" s="89" t="s">
        <v>278</v>
      </c>
      <c r="D194" s="67" t="s">
        <v>11</v>
      </c>
      <c r="E194" s="80">
        <v>10</v>
      </c>
      <c r="F194" s="90">
        <v>61210</v>
      </c>
      <c r="G194" s="60">
        <f t="shared" si="5"/>
        <v>612100</v>
      </c>
      <c r="H194" s="70">
        <v>5140</v>
      </c>
      <c r="I194" s="61">
        <f t="shared" si="4"/>
        <v>51400</v>
      </c>
    </row>
    <row r="195" spans="2:9">
      <c r="B195" s="65" t="s">
        <v>72</v>
      </c>
      <c r="C195" s="89" t="s">
        <v>279</v>
      </c>
      <c r="D195" s="67" t="s">
        <v>11</v>
      </c>
      <c r="E195" s="80">
        <v>10</v>
      </c>
      <c r="F195" s="91">
        <v>19875</v>
      </c>
      <c r="G195" s="60">
        <f t="shared" si="5"/>
        <v>198750</v>
      </c>
      <c r="H195" s="70">
        <v>545</v>
      </c>
      <c r="I195" s="61">
        <f t="shared" si="4"/>
        <v>5450</v>
      </c>
    </row>
    <row r="196" spans="2:9">
      <c r="B196" s="65" t="s">
        <v>73</v>
      </c>
      <c r="C196" s="89" t="s">
        <v>280</v>
      </c>
      <c r="D196" s="67" t="s">
        <v>11</v>
      </c>
      <c r="E196" s="80">
        <v>2</v>
      </c>
      <c r="F196" s="69">
        <v>897</v>
      </c>
      <c r="G196" s="60">
        <f t="shared" si="5"/>
        <v>1794</v>
      </c>
      <c r="H196" s="70">
        <v>145</v>
      </c>
      <c r="I196" s="61">
        <f t="shared" si="4"/>
        <v>290</v>
      </c>
    </row>
    <row r="197" spans="2:9">
      <c r="B197" s="65" t="s">
        <v>82</v>
      </c>
      <c r="C197" s="89" t="s">
        <v>281</v>
      </c>
      <c r="D197" s="67" t="s">
        <v>80</v>
      </c>
      <c r="E197" s="80">
        <v>2</v>
      </c>
      <c r="F197" s="69">
        <v>3088</v>
      </c>
      <c r="G197" s="60">
        <f t="shared" si="5"/>
        <v>6176</v>
      </c>
      <c r="H197" s="70">
        <v>420</v>
      </c>
      <c r="I197" s="61">
        <f t="shared" si="4"/>
        <v>840</v>
      </c>
    </row>
    <row r="198" spans="2:9">
      <c r="B198" s="65" t="s">
        <v>83</v>
      </c>
      <c r="C198" s="89" t="s">
        <v>282</v>
      </c>
      <c r="D198" s="67" t="s">
        <v>80</v>
      </c>
      <c r="E198" s="80">
        <v>4</v>
      </c>
      <c r="F198" s="69">
        <v>5340</v>
      </c>
      <c r="G198" s="60">
        <f t="shared" si="5"/>
        <v>21360</v>
      </c>
      <c r="H198" s="70">
        <v>1250</v>
      </c>
      <c r="I198" s="61">
        <f t="shared" si="4"/>
        <v>5000</v>
      </c>
    </row>
    <row r="199" spans="2:9">
      <c r="B199" s="65" t="s">
        <v>84</v>
      </c>
      <c r="C199" s="89" t="s">
        <v>283</v>
      </c>
      <c r="D199" s="67" t="s">
        <v>81</v>
      </c>
      <c r="E199" s="80">
        <v>2</v>
      </c>
      <c r="F199" s="90">
        <v>560000</v>
      </c>
      <c r="G199" s="60">
        <f t="shared" si="5"/>
        <v>1120000</v>
      </c>
      <c r="H199" s="70">
        <v>38450</v>
      </c>
      <c r="I199" s="61">
        <f t="shared" si="4"/>
        <v>76900</v>
      </c>
    </row>
    <row r="200" spans="2:9">
      <c r="B200" s="92"/>
      <c r="C200" s="93" t="s">
        <v>284</v>
      </c>
      <c r="D200" s="93"/>
      <c r="E200" s="93"/>
      <c r="F200" s="94"/>
      <c r="G200" s="60">
        <f>SUM(G193:G199)</f>
        <v>2011190</v>
      </c>
      <c r="H200" s="95"/>
      <c r="I200" s="61">
        <f>SUM(I193:I199)</f>
        <v>152380</v>
      </c>
    </row>
    <row r="201" spans="2:9">
      <c r="B201" s="65" t="s">
        <v>89</v>
      </c>
      <c r="C201" s="66" t="s">
        <v>285</v>
      </c>
      <c r="D201" s="67"/>
      <c r="E201" s="68"/>
      <c r="F201" s="69"/>
      <c r="G201" s="60"/>
      <c r="H201" s="70"/>
      <c r="I201" s="61"/>
    </row>
    <row r="202" spans="2:9">
      <c r="B202" s="65" t="s">
        <v>85</v>
      </c>
      <c r="C202" s="73" t="s">
        <v>286</v>
      </c>
      <c r="D202" s="67" t="s">
        <v>81</v>
      </c>
      <c r="E202" s="68">
        <v>80</v>
      </c>
      <c r="F202" s="96">
        <v>41200</v>
      </c>
      <c r="G202" s="60">
        <f t="shared" si="5"/>
        <v>3296000</v>
      </c>
      <c r="H202" s="97">
        <v>3000</v>
      </c>
      <c r="I202" s="61">
        <f t="shared" si="4"/>
        <v>240000</v>
      </c>
    </row>
    <row r="203" spans="2:9">
      <c r="B203" s="65"/>
      <c r="C203" s="73" t="s">
        <v>287</v>
      </c>
      <c r="D203" s="67"/>
      <c r="E203" s="68"/>
      <c r="F203" s="82"/>
      <c r="G203" s="60"/>
      <c r="H203" s="97"/>
      <c r="I203" s="61"/>
    </row>
    <row r="204" spans="2:9">
      <c r="B204" s="65"/>
      <c r="C204" s="73" t="s">
        <v>288</v>
      </c>
      <c r="D204" s="67"/>
      <c r="E204" s="68"/>
      <c r="F204" s="82"/>
      <c r="G204" s="60"/>
      <c r="H204" s="97"/>
      <c r="I204" s="61"/>
    </row>
    <row r="205" spans="2:9">
      <c r="B205" s="65"/>
      <c r="C205" s="73" t="s">
        <v>106</v>
      </c>
      <c r="D205" s="67"/>
      <c r="E205" s="68"/>
      <c r="F205" s="96"/>
      <c r="G205" s="60"/>
      <c r="H205" s="97"/>
      <c r="I205" s="61"/>
    </row>
    <row r="206" spans="2:9">
      <c r="B206" s="65"/>
      <c r="C206" s="73"/>
      <c r="D206" s="67"/>
      <c r="E206" s="68"/>
      <c r="F206" s="82"/>
      <c r="G206" s="60"/>
      <c r="H206" s="97"/>
      <c r="I206" s="61"/>
    </row>
    <row r="207" spans="2:9">
      <c r="B207" s="65" t="s">
        <v>86</v>
      </c>
      <c r="C207" s="73" t="s">
        <v>290</v>
      </c>
      <c r="D207" s="67" t="s">
        <v>81</v>
      </c>
      <c r="E207" s="68">
        <v>40</v>
      </c>
      <c r="F207" s="96">
        <v>50300</v>
      </c>
      <c r="G207" s="60">
        <f t="shared" ref="G207:G218" si="6">F207*E207</f>
        <v>2012000</v>
      </c>
      <c r="H207" s="97">
        <v>3500</v>
      </c>
      <c r="I207" s="61">
        <f t="shared" ref="I207:I218" si="7">H207*E207</f>
        <v>140000</v>
      </c>
    </row>
    <row r="208" spans="2:9">
      <c r="B208" s="98"/>
      <c r="C208" s="73" t="s">
        <v>287</v>
      </c>
      <c r="D208" s="73"/>
      <c r="E208" s="66"/>
      <c r="F208" s="79"/>
      <c r="G208" s="60"/>
      <c r="H208" s="97"/>
      <c r="I208" s="61"/>
    </row>
    <row r="209" spans="2:9">
      <c r="B209" s="98"/>
      <c r="C209" s="73" t="s">
        <v>288</v>
      </c>
      <c r="D209" s="73"/>
      <c r="E209" s="66"/>
      <c r="F209" s="86"/>
      <c r="G209" s="60"/>
      <c r="H209" s="97"/>
      <c r="I209" s="61"/>
    </row>
    <row r="210" spans="2:9">
      <c r="B210" s="65"/>
      <c r="C210" s="73" t="s">
        <v>292</v>
      </c>
      <c r="D210" s="67"/>
      <c r="E210" s="68"/>
      <c r="F210" s="86"/>
      <c r="G210" s="60"/>
      <c r="H210" s="97"/>
      <c r="I210" s="61"/>
    </row>
    <row r="211" spans="2:9">
      <c r="B211" s="65"/>
      <c r="C211" s="73"/>
      <c r="D211" s="67"/>
      <c r="E211" s="68"/>
      <c r="F211" s="77"/>
      <c r="G211" s="60"/>
      <c r="H211" s="97"/>
      <c r="I211" s="61"/>
    </row>
    <row r="212" spans="2:9">
      <c r="B212" s="65" t="s">
        <v>87</v>
      </c>
      <c r="C212" s="73" t="s">
        <v>293</v>
      </c>
      <c r="D212" s="67" t="s">
        <v>81</v>
      </c>
      <c r="E212" s="68">
        <v>20</v>
      </c>
      <c r="F212" s="99">
        <v>100500</v>
      </c>
      <c r="G212" s="60">
        <f t="shared" si="6"/>
        <v>2010000</v>
      </c>
      <c r="H212" s="97">
        <v>4000</v>
      </c>
      <c r="I212" s="61">
        <f t="shared" si="7"/>
        <v>80000</v>
      </c>
    </row>
    <row r="213" spans="2:9">
      <c r="B213" s="65" t="s">
        <v>1</v>
      </c>
      <c r="C213" s="73" t="s">
        <v>380</v>
      </c>
      <c r="D213" s="67"/>
      <c r="E213" s="68"/>
      <c r="F213" s="69"/>
      <c r="G213" s="60"/>
      <c r="H213" s="70"/>
      <c r="I213" s="61"/>
    </row>
    <row r="214" spans="2:9">
      <c r="B214" s="65"/>
      <c r="C214" s="73" t="s">
        <v>295</v>
      </c>
      <c r="D214" s="67"/>
      <c r="E214" s="68"/>
      <c r="F214" s="69"/>
      <c r="G214" s="60"/>
      <c r="H214" s="70"/>
      <c r="I214" s="61"/>
    </row>
    <row r="215" spans="2:9">
      <c r="B215" s="65"/>
      <c r="C215" s="73" t="s">
        <v>296</v>
      </c>
      <c r="D215" s="67"/>
      <c r="E215" s="68"/>
      <c r="F215" s="69"/>
      <c r="G215" s="60"/>
      <c r="H215" s="70"/>
      <c r="I215" s="61"/>
    </row>
    <row r="216" spans="2:9">
      <c r="B216" s="100"/>
      <c r="C216" s="93" t="s">
        <v>297</v>
      </c>
      <c r="D216" s="101"/>
      <c r="E216" s="101"/>
      <c r="F216" s="102"/>
      <c r="G216" s="60">
        <f>SUM(G193:G215)</f>
        <v>11340380</v>
      </c>
      <c r="H216" s="103"/>
      <c r="I216" s="61">
        <f>SUM(I193:I215)</f>
        <v>764760</v>
      </c>
    </row>
    <row r="217" spans="2:9">
      <c r="B217" s="65"/>
      <c r="C217" s="104"/>
      <c r="D217" s="67"/>
      <c r="E217" s="68"/>
      <c r="F217" s="69"/>
      <c r="G217" s="60"/>
      <c r="H217" s="70"/>
      <c r="I217" s="61"/>
    </row>
    <row r="218" spans="2:9">
      <c r="B218" s="65" t="s">
        <v>90</v>
      </c>
      <c r="C218" s="66" t="s">
        <v>298</v>
      </c>
      <c r="D218" s="67" t="s">
        <v>107</v>
      </c>
      <c r="E218" s="68">
        <v>1</v>
      </c>
      <c r="F218" s="69">
        <v>3000000</v>
      </c>
      <c r="G218" s="60">
        <f t="shared" si="6"/>
        <v>3000000</v>
      </c>
      <c r="H218" s="70">
        <v>500000</v>
      </c>
      <c r="I218" s="61">
        <f t="shared" si="7"/>
        <v>500000</v>
      </c>
    </row>
    <row r="219" spans="2:9">
      <c r="B219" s="65"/>
      <c r="C219" s="73"/>
      <c r="D219" s="67"/>
      <c r="E219" s="68"/>
      <c r="F219" s="105"/>
      <c r="G219" s="70"/>
      <c r="H219" s="70"/>
      <c r="I219" s="106"/>
    </row>
    <row r="220" spans="2:9">
      <c r="B220" s="100"/>
      <c r="C220" s="93" t="s">
        <v>284</v>
      </c>
      <c r="D220" s="101"/>
      <c r="E220" s="101"/>
      <c r="F220" s="102"/>
      <c r="G220" s="103">
        <f>SUM(G218:G219)</f>
        <v>3000000</v>
      </c>
      <c r="H220" s="103"/>
      <c r="I220" s="107">
        <f>SUM(I218:I219)</f>
        <v>500000</v>
      </c>
    </row>
    <row r="221" spans="2:9">
      <c r="B221" s="65"/>
      <c r="C221" s="73"/>
      <c r="D221" s="67"/>
      <c r="E221" s="68"/>
      <c r="F221" s="105"/>
      <c r="G221" s="70"/>
      <c r="H221" s="70"/>
      <c r="I221" s="106"/>
    </row>
    <row r="222" spans="2:9">
      <c r="B222" s="65"/>
      <c r="C222" s="108" t="s">
        <v>299</v>
      </c>
      <c r="D222" s="67"/>
      <c r="E222" s="68"/>
      <c r="F222" s="105"/>
      <c r="G222" s="70"/>
      <c r="H222" s="70"/>
      <c r="I222" s="106"/>
    </row>
    <row r="223" spans="2:9">
      <c r="B223" s="65"/>
      <c r="C223" s="66"/>
      <c r="D223" s="67"/>
      <c r="E223" s="68"/>
      <c r="F223" s="105"/>
      <c r="G223" s="70"/>
      <c r="H223" s="70"/>
      <c r="I223" s="106"/>
    </row>
    <row r="224" spans="2:9">
      <c r="B224" s="65" t="s">
        <v>33</v>
      </c>
      <c r="C224" s="73" t="s">
        <v>300</v>
      </c>
      <c r="D224" s="67"/>
      <c r="E224" s="68"/>
      <c r="F224" s="105"/>
      <c r="G224" s="70">
        <f>G117</f>
        <v>18746042</v>
      </c>
      <c r="H224" s="70"/>
      <c r="I224" s="106">
        <f>I117</f>
        <v>1759794</v>
      </c>
    </row>
    <row r="225" spans="2:9">
      <c r="B225" s="65" t="s">
        <v>46</v>
      </c>
      <c r="C225" s="73" t="s">
        <v>240</v>
      </c>
      <c r="D225" s="67"/>
      <c r="E225" s="68"/>
      <c r="F225" s="105"/>
      <c r="G225" s="103">
        <f>G148</f>
        <v>14135218</v>
      </c>
      <c r="H225" s="70"/>
      <c r="I225" s="106">
        <f>I148</f>
        <v>1509720</v>
      </c>
    </row>
    <row r="226" spans="2:9">
      <c r="B226" s="65" t="s">
        <v>54</v>
      </c>
      <c r="C226" s="73" t="s">
        <v>301</v>
      </c>
      <c r="D226" s="67"/>
      <c r="E226" s="68"/>
      <c r="F226" s="105"/>
      <c r="G226" s="70">
        <f>G170</f>
        <v>56147936</v>
      </c>
      <c r="H226" s="70"/>
      <c r="I226" s="106">
        <f>I170</f>
        <v>8716420</v>
      </c>
    </row>
    <row r="227" spans="2:9">
      <c r="B227" s="65" t="s">
        <v>64</v>
      </c>
      <c r="C227" s="109" t="s">
        <v>264</v>
      </c>
      <c r="D227" s="67"/>
      <c r="E227" s="68"/>
      <c r="F227" s="105"/>
      <c r="G227" s="70">
        <f>G190</f>
        <v>0</v>
      </c>
      <c r="H227" s="70"/>
      <c r="I227" s="106">
        <f>I190</f>
        <v>0</v>
      </c>
    </row>
    <row r="228" spans="2:9">
      <c r="B228" s="65" t="s">
        <v>69</v>
      </c>
      <c r="C228" s="89" t="s">
        <v>277</v>
      </c>
      <c r="D228" s="67"/>
      <c r="E228" s="68"/>
      <c r="F228" s="105"/>
      <c r="G228" s="70">
        <f>G200</f>
        <v>2011190</v>
      </c>
      <c r="H228" s="70"/>
      <c r="I228" s="106">
        <f>I200</f>
        <v>152380</v>
      </c>
    </row>
    <row r="229" spans="2:9">
      <c r="B229" s="65" t="s">
        <v>89</v>
      </c>
      <c r="C229" s="73" t="s">
        <v>304</v>
      </c>
      <c r="D229" s="67"/>
      <c r="E229" s="68"/>
      <c r="F229" s="105"/>
      <c r="G229" s="70">
        <f>G216</f>
        <v>11340380</v>
      </c>
      <c r="H229" s="70"/>
      <c r="I229" s="106">
        <f>I216</f>
        <v>764760</v>
      </c>
    </row>
    <row r="230" spans="2:9">
      <c r="B230" s="65" t="s">
        <v>90</v>
      </c>
      <c r="C230" s="73" t="s">
        <v>298</v>
      </c>
      <c r="D230" s="67"/>
      <c r="E230" s="68"/>
      <c r="F230" s="110"/>
      <c r="G230" s="70">
        <f>G218</f>
        <v>3000000</v>
      </c>
      <c r="H230" s="70"/>
      <c r="I230" s="106">
        <f>I218</f>
        <v>500000</v>
      </c>
    </row>
    <row r="231" spans="2:9">
      <c r="B231" s="65"/>
      <c r="C231" s="66" t="s">
        <v>305</v>
      </c>
      <c r="D231" s="68"/>
      <c r="E231" s="68"/>
      <c r="F231" s="110"/>
      <c r="G231" s="111">
        <f>G230+G229+G228+G227+G226+G225+G224</f>
        <v>105380766</v>
      </c>
      <c r="H231" s="111"/>
      <c r="I231" s="112">
        <f>I230+I229+I228+I227+I226+I225+I224</f>
        <v>13403074</v>
      </c>
    </row>
    <row r="232" spans="2:9">
      <c r="B232" s="113"/>
      <c r="C232" s="114"/>
      <c r="D232" s="223" t="s">
        <v>306</v>
      </c>
      <c r="E232" s="223"/>
      <c r="F232" s="223"/>
      <c r="G232" s="115"/>
      <c r="H232" s="236"/>
      <c r="I232" s="116"/>
    </row>
    <row r="233" spans="2:9">
      <c r="B233" s="113"/>
      <c r="C233" s="114"/>
      <c r="D233" s="223" t="s">
        <v>307</v>
      </c>
      <c r="E233" s="223"/>
      <c r="F233" s="223"/>
      <c r="G233" s="117"/>
      <c r="H233" s="236"/>
      <c r="I233" s="118"/>
    </row>
    <row r="234" spans="2:9">
      <c r="B234" s="113"/>
      <c r="C234" s="114"/>
      <c r="D234" s="223" t="s">
        <v>308</v>
      </c>
      <c r="E234" s="223"/>
      <c r="F234" s="223"/>
      <c r="G234" s="115"/>
      <c r="H234" s="236"/>
      <c r="I234" s="116"/>
    </row>
    <row r="235" spans="2:9">
      <c r="B235" s="119"/>
      <c r="C235" s="120"/>
      <c r="D235" s="120"/>
      <c r="E235" s="121"/>
      <c r="F235" s="69"/>
      <c r="G235" s="69"/>
      <c r="H235" s="69"/>
      <c r="I235" s="122"/>
    </row>
    <row r="236" spans="2:9">
      <c r="B236" s="113"/>
      <c r="C236" s="114"/>
      <c r="D236" s="223" t="s">
        <v>309</v>
      </c>
      <c r="E236" s="223"/>
      <c r="F236" s="223"/>
      <c r="G236" s="69">
        <f>G231+I231</f>
        <v>118783840</v>
      </c>
      <c r="H236" s="123"/>
      <c r="I236" s="116">
        <f>I231</f>
        <v>13403074</v>
      </c>
    </row>
    <row r="237" spans="2:9">
      <c r="B237" s="113"/>
      <c r="C237" s="114"/>
      <c r="D237" s="223" t="s">
        <v>307</v>
      </c>
      <c r="E237" s="223"/>
      <c r="F237" s="223"/>
      <c r="G237" s="69">
        <f>G236*18/100</f>
        <v>21381091.199999999</v>
      </c>
      <c r="H237" s="117"/>
      <c r="I237" s="118"/>
    </row>
    <row r="238" spans="2:9" ht="15.75" thickBot="1">
      <c r="B238" s="124"/>
      <c r="C238" s="125"/>
      <c r="D238" s="231" t="s">
        <v>310</v>
      </c>
      <c r="E238" s="231"/>
      <c r="F238" s="231"/>
      <c r="G238" s="126">
        <f>G237+G236</f>
        <v>140164931.19999999</v>
      </c>
      <c r="H238" s="127"/>
      <c r="I238" s="128"/>
    </row>
    <row r="239" spans="2:9" ht="15.75" thickTop="1"/>
    <row r="243" spans="3:10">
      <c r="C243" s="171"/>
      <c r="D243" s="172"/>
      <c r="E243" s="172"/>
      <c r="F243" s="173"/>
      <c r="G243" s="174"/>
      <c r="H243" s="174"/>
      <c r="I243" s="174"/>
      <c r="J243" s="174"/>
    </row>
    <row r="244" spans="3:10">
      <c r="C244" s="171"/>
      <c r="D244" s="172"/>
      <c r="E244" s="172"/>
      <c r="F244" s="173"/>
      <c r="G244" s="174"/>
      <c r="H244" s="174"/>
      <c r="I244" s="174"/>
      <c r="J244" s="174"/>
    </row>
    <row r="245" spans="3:10">
      <c r="C245" s="245"/>
      <c r="D245" s="245"/>
      <c r="E245" s="245"/>
      <c r="F245" s="240"/>
      <c r="G245" s="246"/>
      <c r="H245" s="246"/>
      <c r="I245" s="238"/>
      <c r="J245" s="238"/>
    </row>
    <row r="246" spans="3:10">
      <c r="C246" s="245"/>
      <c r="D246" s="245"/>
      <c r="E246" s="245"/>
      <c r="F246" s="240"/>
      <c r="G246" s="238"/>
      <c r="H246" s="238"/>
      <c r="I246" s="238"/>
      <c r="J246" s="238"/>
    </row>
    <row r="247" spans="3:10">
      <c r="C247" s="245"/>
      <c r="D247" s="245"/>
      <c r="E247" s="245"/>
      <c r="F247" s="240"/>
      <c r="G247" s="238"/>
      <c r="H247" s="238"/>
      <c r="I247" s="238"/>
      <c r="J247" s="238"/>
    </row>
    <row r="248" spans="3:10">
      <c r="C248" s="250"/>
      <c r="D248" s="251"/>
      <c r="E248" s="175"/>
      <c r="F248" s="250"/>
      <c r="G248" s="174"/>
      <c r="H248" s="247"/>
      <c r="I248" s="247"/>
      <c r="J248" s="176"/>
    </row>
    <row r="249" spans="3:10">
      <c r="C249" s="250"/>
      <c r="D249" s="251"/>
      <c r="E249" s="175"/>
      <c r="F249" s="250"/>
      <c r="G249" s="174"/>
      <c r="H249" s="247"/>
      <c r="I249" s="247"/>
      <c r="J249" s="176"/>
    </row>
    <row r="250" spans="3:10">
      <c r="C250" s="175"/>
      <c r="D250" s="150"/>
      <c r="E250" s="177"/>
      <c r="F250" s="175"/>
      <c r="G250" s="174"/>
      <c r="H250" s="176"/>
      <c r="I250" s="176"/>
      <c r="J250" s="176"/>
    </row>
    <row r="251" spans="3:10">
      <c r="C251" s="175"/>
      <c r="D251" s="151"/>
      <c r="E251" s="177"/>
      <c r="F251" s="175"/>
      <c r="G251" s="146"/>
      <c r="H251" s="176"/>
      <c r="I251" s="148"/>
      <c r="J251" s="176"/>
    </row>
    <row r="252" spans="3:10">
      <c r="C252" s="175"/>
      <c r="D252" s="150"/>
      <c r="E252" s="177"/>
      <c r="F252" s="175"/>
      <c r="G252" s="174"/>
      <c r="H252" s="176"/>
      <c r="I252" s="176"/>
      <c r="J252" s="176"/>
    </row>
    <row r="253" spans="3:10">
      <c r="C253" s="175"/>
      <c r="D253" s="151"/>
      <c r="E253" s="177"/>
      <c r="F253" s="175"/>
      <c r="G253" s="174"/>
      <c r="H253" s="176"/>
      <c r="I253" s="176"/>
      <c r="J253" s="176"/>
    </row>
    <row r="254" spans="3:10">
      <c r="C254" s="175"/>
      <c r="D254" s="150"/>
      <c r="E254" s="177"/>
      <c r="F254" s="175"/>
      <c r="G254" s="174"/>
      <c r="H254" s="176"/>
      <c r="I254" s="176"/>
      <c r="J254" s="176"/>
    </row>
    <row r="255" spans="3:10">
      <c r="C255" s="175"/>
      <c r="D255" s="151"/>
      <c r="E255" s="177"/>
      <c r="F255" s="175"/>
      <c r="G255" s="174"/>
      <c r="H255" s="176"/>
      <c r="I255" s="176"/>
      <c r="J255" s="176"/>
    </row>
    <row r="256" spans="3:10">
      <c r="C256" s="175"/>
      <c r="D256" s="150"/>
      <c r="E256" s="177"/>
      <c r="F256" s="175"/>
      <c r="G256" s="174"/>
      <c r="H256" s="176"/>
      <c r="I256" s="176"/>
      <c r="J256" s="176"/>
    </row>
    <row r="257" spans="3:10">
      <c r="C257" s="175"/>
      <c r="D257" s="151"/>
      <c r="E257" s="177"/>
      <c r="F257" s="175"/>
      <c r="G257" s="174"/>
      <c r="H257" s="176"/>
      <c r="I257" s="176"/>
      <c r="J257" s="176"/>
    </row>
    <row r="258" spans="3:10">
      <c r="C258" s="175"/>
      <c r="D258" s="150"/>
      <c r="E258" s="177"/>
      <c r="F258" s="175"/>
      <c r="G258" s="174"/>
      <c r="H258" s="176"/>
      <c r="I258" s="176"/>
      <c r="J258" s="176"/>
    </row>
    <row r="259" spans="3:10">
      <c r="C259" s="175"/>
      <c r="D259" s="151"/>
      <c r="E259" s="177"/>
      <c r="F259" s="175"/>
      <c r="G259" s="174"/>
      <c r="H259" s="176"/>
      <c r="I259" s="176"/>
      <c r="J259" s="176"/>
    </row>
    <row r="260" spans="3:10">
      <c r="C260" s="175"/>
      <c r="D260" s="151"/>
      <c r="E260" s="177"/>
      <c r="F260" s="175"/>
      <c r="G260" s="174"/>
      <c r="H260" s="176"/>
      <c r="I260" s="176"/>
      <c r="J260" s="176"/>
    </row>
    <row r="261" spans="3:10">
      <c r="C261" s="175"/>
      <c r="D261" s="151"/>
      <c r="E261" s="177"/>
      <c r="F261" s="175"/>
      <c r="G261" s="174"/>
      <c r="H261" s="176"/>
      <c r="I261" s="176"/>
      <c r="J261" s="176"/>
    </row>
    <row r="262" spans="3:10">
      <c r="C262" s="178"/>
      <c r="D262" s="179"/>
      <c r="E262" s="180"/>
      <c r="F262" s="178"/>
      <c r="G262" s="181"/>
      <c r="H262" s="182"/>
      <c r="I262" s="183"/>
      <c r="J262" s="182"/>
    </row>
    <row r="263" spans="3:10">
      <c r="C263" s="175"/>
      <c r="D263" s="150"/>
      <c r="E263" s="177"/>
      <c r="F263" s="175"/>
      <c r="G263" s="174"/>
      <c r="H263" s="176"/>
      <c r="I263" s="176"/>
      <c r="J263" s="176"/>
    </row>
    <row r="264" spans="3:10">
      <c r="C264" s="175"/>
      <c r="D264" s="184"/>
      <c r="E264" s="177"/>
      <c r="F264" s="175"/>
      <c r="G264" s="174"/>
      <c r="H264" s="176"/>
      <c r="I264" s="176"/>
      <c r="J264" s="176"/>
    </row>
    <row r="265" spans="3:10">
      <c r="C265" s="175"/>
      <c r="D265" s="151"/>
      <c r="E265" s="177"/>
      <c r="F265" s="175"/>
      <c r="G265" s="174"/>
      <c r="H265" s="176"/>
      <c r="I265" s="176"/>
      <c r="J265" s="176"/>
    </row>
    <row r="266" spans="3:10">
      <c r="C266" s="175"/>
      <c r="D266" s="151"/>
      <c r="E266" s="177"/>
      <c r="F266" s="175"/>
      <c r="G266" s="174"/>
      <c r="H266" s="176"/>
      <c r="I266" s="176"/>
      <c r="J266" s="176"/>
    </row>
    <row r="267" spans="3:10">
      <c r="C267" s="175"/>
      <c r="D267" s="151"/>
      <c r="E267" s="177"/>
      <c r="F267" s="175"/>
      <c r="G267" s="174"/>
      <c r="H267" s="176"/>
      <c r="I267" s="176"/>
      <c r="J267" s="176"/>
    </row>
    <row r="268" spans="3:10">
      <c r="C268" s="175"/>
      <c r="D268" s="151"/>
      <c r="E268" s="177"/>
      <c r="F268" s="175"/>
      <c r="G268" s="174"/>
      <c r="H268" s="176"/>
      <c r="I268" s="176"/>
      <c r="J268" s="176"/>
    </row>
    <row r="269" spans="3:10">
      <c r="C269" s="175"/>
      <c r="D269" s="151"/>
      <c r="E269" s="177"/>
      <c r="F269" s="175"/>
      <c r="G269" s="174"/>
      <c r="H269" s="176"/>
      <c r="I269" s="176"/>
      <c r="J269" s="176"/>
    </row>
    <row r="270" spans="3:10">
      <c r="C270" s="175"/>
      <c r="D270" s="151"/>
      <c r="E270" s="177"/>
      <c r="F270" s="175"/>
      <c r="G270" s="174"/>
      <c r="H270" s="176"/>
      <c r="I270" s="176"/>
      <c r="J270" s="176"/>
    </row>
    <row r="271" spans="3:10">
      <c r="C271" s="175"/>
      <c r="D271" s="151"/>
      <c r="E271" s="177"/>
      <c r="F271" s="175"/>
      <c r="G271" s="174"/>
      <c r="H271" s="176"/>
      <c r="I271" s="176"/>
      <c r="J271" s="176"/>
    </row>
    <row r="272" spans="3:10">
      <c r="C272" s="175"/>
      <c r="D272" s="151"/>
      <c r="E272" s="177"/>
      <c r="F272" s="175"/>
      <c r="G272" s="174"/>
      <c r="H272" s="176"/>
      <c r="I272" s="176"/>
      <c r="J272" s="176"/>
    </row>
    <row r="273" spans="3:10">
      <c r="C273" s="175"/>
      <c r="D273" s="151"/>
      <c r="E273" s="177"/>
      <c r="F273" s="175"/>
      <c r="G273" s="174"/>
      <c r="H273" s="176"/>
      <c r="I273" s="176"/>
      <c r="J273" s="176"/>
    </row>
    <row r="274" spans="3:10">
      <c r="C274" s="179"/>
      <c r="D274" s="179"/>
      <c r="E274" s="179"/>
      <c r="F274" s="179"/>
      <c r="G274" s="185"/>
      <c r="H274" s="182"/>
      <c r="I274" s="186"/>
      <c r="J274" s="182"/>
    </row>
    <row r="275" spans="3:10">
      <c r="C275" s="179"/>
      <c r="D275" s="179"/>
      <c r="E275" s="179"/>
      <c r="F275" s="179"/>
      <c r="G275" s="185"/>
      <c r="H275" s="5"/>
      <c r="I275" s="186"/>
      <c r="J275" s="183"/>
    </row>
    <row r="276" spans="3:10">
      <c r="C276" s="175"/>
      <c r="D276" s="150"/>
      <c r="E276" s="177"/>
      <c r="F276" s="175"/>
      <c r="G276" s="174"/>
      <c r="H276" s="176"/>
      <c r="I276" s="176"/>
      <c r="J276" s="176"/>
    </row>
    <row r="277" spans="3:10">
      <c r="C277" s="175"/>
      <c r="D277" s="187"/>
      <c r="E277" s="177"/>
      <c r="F277" s="188"/>
      <c r="G277" s="174"/>
      <c r="H277" s="176"/>
      <c r="I277" s="176"/>
      <c r="J277" s="176"/>
    </row>
    <row r="278" spans="3:10">
      <c r="C278" s="175"/>
      <c r="D278" s="151"/>
      <c r="E278" s="177"/>
      <c r="F278" s="189"/>
      <c r="G278" s="174"/>
      <c r="H278" s="176"/>
      <c r="I278" s="176"/>
      <c r="J278" s="176"/>
    </row>
    <row r="279" spans="3:10">
      <c r="C279" s="175"/>
      <c r="D279" s="151"/>
      <c r="E279" s="177"/>
      <c r="F279" s="189"/>
      <c r="G279" s="190"/>
      <c r="H279" s="176"/>
      <c r="I279" s="176"/>
      <c r="J279" s="176"/>
    </row>
    <row r="280" spans="3:10">
      <c r="C280" s="175"/>
      <c r="D280" s="151"/>
      <c r="E280" s="177"/>
      <c r="F280" s="189"/>
      <c r="G280" s="174"/>
      <c r="H280" s="176"/>
      <c r="I280" s="176"/>
      <c r="J280" s="176"/>
    </row>
    <row r="281" spans="3:10">
      <c r="C281" s="175"/>
      <c r="D281" s="151"/>
      <c r="E281" s="177"/>
      <c r="F281" s="189"/>
      <c r="G281" s="174"/>
      <c r="H281" s="176"/>
      <c r="I281" s="176"/>
      <c r="J281" s="176"/>
    </row>
    <row r="282" spans="3:10">
      <c r="C282" s="175"/>
      <c r="D282" s="151"/>
      <c r="E282" s="177"/>
      <c r="F282" s="189"/>
      <c r="G282" s="174"/>
      <c r="H282" s="176"/>
      <c r="I282" s="176"/>
      <c r="J282" s="176"/>
    </row>
    <row r="283" spans="3:10">
      <c r="C283" s="175"/>
      <c r="D283" s="151"/>
      <c r="E283" s="177"/>
      <c r="F283" s="189"/>
      <c r="G283" s="174"/>
      <c r="H283" s="176"/>
      <c r="I283" s="176"/>
      <c r="J283" s="176"/>
    </row>
    <row r="284" spans="3:10">
      <c r="C284" s="175"/>
      <c r="D284" s="151"/>
      <c r="E284" s="177"/>
      <c r="F284" s="189"/>
      <c r="G284" s="174"/>
      <c r="H284" s="176"/>
      <c r="I284" s="176"/>
      <c r="J284" s="176"/>
    </row>
    <row r="285" spans="3:10">
      <c r="C285" s="175"/>
      <c r="D285" s="151"/>
      <c r="E285" s="177"/>
      <c r="F285" s="189"/>
      <c r="G285" s="174"/>
      <c r="H285" s="176"/>
      <c r="I285" s="176"/>
      <c r="J285" s="176"/>
    </row>
    <row r="286" spans="3:10">
      <c r="C286" s="175"/>
      <c r="D286" s="151"/>
      <c r="E286" s="177"/>
      <c r="F286" s="189"/>
      <c r="G286" s="174"/>
      <c r="H286" s="176"/>
      <c r="I286" s="176"/>
      <c r="J286" s="176"/>
    </row>
    <row r="287" spans="3:10">
      <c r="C287" s="175"/>
      <c r="D287" s="151"/>
      <c r="E287" s="177"/>
      <c r="F287" s="189"/>
      <c r="G287" s="174"/>
      <c r="H287" s="176"/>
      <c r="I287" s="176"/>
      <c r="J287" s="176"/>
    </row>
    <row r="288" spans="3:10">
      <c r="C288" s="175"/>
      <c r="D288" s="151"/>
      <c r="E288" s="177"/>
      <c r="F288" s="189"/>
      <c r="G288" s="174"/>
      <c r="H288" s="176"/>
      <c r="I288" s="176"/>
      <c r="J288" s="176"/>
    </row>
    <row r="289" spans="3:10">
      <c r="C289" s="175"/>
      <c r="D289" s="151"/>
      <c r="E289" s="177"/>
      <c r="F289" s="189"/>
      <c r="G289" s="174"/>
      <c r="H289" s="176"/>
      <c r="I289" s="176"/>
      <c r="J289" s="176"/>
    </row>
    <row r="290" spans="3:10">
      <c r="C290" s="175"/>
      <c r="D290" s="151"/>
      <c r="E290" s="177"/>
      <c r="F290" s="175"/>
      <c r="G290" s="174"/>
      <c r="H290" s="176"/>
      <c r="I290" s="176"/>
      <c r="J290" s="176"/>
    </row>
    <row r="291" spans="3:10">
      <c r="C291" s="175"/>
      <c r="D291" s="191"/>
      <c r="E291" s="177"/>
      <c r="F291" s="189"/>
      <c r="G291" s="189"/>
      <c r="H291" s="176"/>
      <c r="I291" s="176"/>
      <c r="J291" s="176"/>
    </row>
    <row r="292" spans="3:10">
      <c r="C292" s="175"/>
      <c r="D292" s="191"/>
      <c r="E292" s="177"/>
      <c r="F292" s="189"/>
      <c r="G292" s="189"/>
      <c r="H292" s="176"/>
      <c r="I292" s="176"/>
      <c r="J292" s="176"/>
    </row>
    <row r="293" spans="3:10">
      <c r="C293" s="175"/>
      <c r="D293" s="151"/>
      <c r="E293" s="177"/>
      <c r="F293" s="175"/>
      <c r="G293" s="174"/>
      <c r="H293" s="192"/>
      <c r="I293" s="176"/>
      <c r="J293" s="192"/>
    </row>
    <row r="294" spans="3:10">
      <c r="C294" s="175"/>
      <c r="D294" s="151"/>
      <c r="E294" s="177"/>
      <c r="F294" s="175"/>
      <c r="G294" s="174"/>
      <c r="H294" s="176"/>
      <c r="I294" s="176"/>
      <c r="J294" s="176"/>
    </row>
    <row r="295" spans="3:10">
      <c r="C295" s="175"/>
      <c r="D295" s="151"/>
      <c r="E295" s="177"/>
      <c r="F295" s="175"/>
      <c r="G295" s="174"/>
      <c r="H295" s="176"/>
      <c r="I295" s="176"/>
      <c r="J295" s="176"/>
    </row>
    <row r="296" spans="3:10">
      <c r="C296" s="175"/>
      <c r="D296" s="193"/>
      <c r="E296" s="177"/>
      <c r="F296" s="175"/>
      <c r="G296" s="174"/>
      <c r="H296" s="176"/>
      <c r="I296" s="176"/>
      <c r="J296" s="176"/>
    </row>
    <row r="297" spans="3:10">
      <c r="C297" s="175"/>
      <c r="D297" s="193"/>
      <c r="E297" s="177"/>
      <c r="F297" s="175"/>
      <c r="G297" s="174"/>
      <c r="H297" s="176"/>
      <c r="I297" s="176"/>
      <c r="J297" s="176"/>
    </row>
    <row r="298" spans="3:10">
      <c r="C298" s="175"/>
      <c r="D298" s="194"/>
      <c r="E298" s="177"/>
      <c r="F298" s="175"/>
      <c r="G298" s="174"/>
      <c r="H298" s="176"/>
      <c r="I298" s="176"/>
      <c r="J298" s="176"/>
    </row>
    <row r="299" spans="3:10">
      <c r="C299" s="175"/>
      <c r="D299" s="194"/>
      <c r="E299" s="177"/>
      <c r="F299" s="175"/>
      <c r="G299" s="174"/>
      <c r="H299" s="176"/>
      <c r="I299" s="176"/>
      <c r="J299" s="176"/>
    </row>
    <row r="300" spans="3:10">
      <c r="C300" s="175"/>
      <c r="D300" s="191"/>
      <c r="E300" s="177"/>
      <c r="F300" s="195"/>
      <c r="G300" s="196"/>
      <c r="H300" s="176"/>
      <c r="I300" s="176"/>
      <c r="J300" s="176"/>
    </row>
    <row r="301" spans="3:10">
      <c r="C301" s="175"/>
      <c r="D301" s="197"/>
      <c r="E301" s="177"/>
      <c r="F301" s="198"/>
      <c r="G301" s="197"/>
      <c r="H301" s="176"/>
      <c r="I301" s="176"/>
      <c r="J301" s="176"/>
    </row>
    <row r="302" spans="3:10">
      <c r="C302" s="175"/>
      <c r="D302" s="199"/>
      <c r="E302" s="177"/>
      <c r="F302" s="198"/>
      <c r="G302" s="196"/>
      <c r="H302" s="176"/>
      <c r="I302" s="176"/>
      <c r="J302" s="176"/>
    </row>
    <row r="303" spans="3:10">
      <c r="C303" s="175"/>
      <c r="D303" s="197"/>
      <c r="E303" s="177"/>
      <c r="F303" s="198"/>
      <c r="G303" s="197"/>
      <c r="H303" s="176"/>
      <c r="I303" s="176"/>
      <c r="J303" s="176"/>
    </row>
    <row r="304" spans="3:10">
      <c r="C304" s="175"/>
      <c r="D304" s="199"/>
      <c r="E304" s="177"/>
      <c r="F304" s="198"/>
      <c r="G304" s="196"/>
      <c r="H304" s="176"/>
      <c r="I304" s="176"/>
      <c r="J304" s="176"/>
    </row>
    <row r="305" spans="3:10">
      <c r="C305" s="175"/>
      <c r="D305" s="200"/>
      <c r="E305" s="177"/>
      <c r="F305" s="198"/>
      <c r="G305" s="197"/>
      <c r="H305" s="176"/>
      <c r="I305" s="176"/>
      <c r="J305" s="176"/>
    </row>
    <row r="306" spans="3:10">
      <c r="C306" s="175"/>
      <c r="D306" s="191"/>
      <c r="E306" s="177"/>
      <c r="F306" s="198"/>
      <c r="G306" s="196"/>
      <c r="H306" s="176"/>
      <c r="I306" s="176"/>
      <c r="J306" s="176"/>
    </row>
    <row r="307" spans="3:10">
      <c r="C307" s="175"/>
      <c r="D307" s="191"/>
      <c r="E307" s="177"/>
      <c r="F307" s="195"/>
      <c r="G307" s="194"/>
      <c r="H307" s="176"/>
      <c r="I307" s="176"/>
      <c r="J307" s="176"/>
    </row>
    <row r="308" spans="3:10">
      <c r="C308" s="175"/>
      <c r="D308" s="191"/>
      <c r="E308" s="177"/>
      <c r="F308" s="201"/>
      <c r="G308" s="202"/>
      <c r="H308" s="176"/>
      <c r="I308" s="176"/>
      <c r="J308" s="176"/>
    </row>
    <row r="309" spans="3:10">
      <c r="C309" s="175"/>
      <c r="D309" s="194"/>
      <c r="E309" s="177"/>
      <c r="F309" s="195"/>
      <c r="G309" s="202"/>
      <c r="H309" s="176"/>
      <c r="I309" s="176"/>
      <c r="J309" s="176"/>
    </row>
    <row r="310" spans="3:10">
      <c r="C310" s="175"/>
      <c r="D310" s="191"/>
      <c r="E310" s="177"/>
      <c r="F310" s="195"/>
      <c r="G310" s="191"/>
      <c r="H310" s="176"/>
      <c r="I310" s="176"/>
      <c r="J310" s="176"/>
    </row>
    <row r="311" spans="3:10">
      <c r="C311" s="175"/>
      <c r="D311" s="191"/>
      <c r="E311" s="177"/>
      <c r="F311" s="175"/>
      <c r="G311" s="174"/>
      <c r="H311" s="176"/>
      <c r="I311" s="176"/>
      <c r="J311" s="176"/>
    </row>
    <row r="312" spans="3:10">
      <c r="C312" s="175"/>
      <c r="D312" s="151"/>
      <c r="E312" s="177"/>
      <c r="F312" s="175"/>
      <c r="G312" s="174"/>
      <c r="H312" s="176"/>
      <c r="I312" s="176"/>
      <c r="J312" s="176"/>
    </row>
    <row r="313" spans="3:10">
      <c r="C313" s="175"/>
      <c r="D313" s="150"/>
      <c r="E313" s="177"/>
      <c r="F313" s="175"/>
      <c r="G313" s="203"/>
      <c r="H313" s="192"/>
      <c r="I313" s="176"/>
      <c r="J313" s="192"/>
    </row>
    <row r="314" spans="3:10">
      <c r="C314" s="175"/>
      <c r="D314" s="204"/>
      <c r="E314" s="177"/>
      <c r="F314" s="175"/>
      <c r="G314" s="174"/>
      <c r="H314" s="176"/>
      <c r="I314" s="176"/>
      <c r="J314" s="176"/>
    </row>
    <row r="315" spans="3:10">
      <c r="C315" s="175"/>
      <c r="D315" s="204"/>
      <c r="E315" s="177"/>
      <c r="F315" s="175"/>
      <c r="G315" s="174"/>
      <c r="H315" s="176"/>
      <c r="I315" s="176"/>
      <c r="J315" s="176"/>
    </row>
    <row r="316" spans="3:10">
      <c r="C316" s="175"/>
      <c r="D316" s="205"/>
      <c r="E316" s="177"/>
      <c r="F316" s="201"/>
      <c r="G316" s="174"/>
      <c r="H316" s="176"/>
      <c r="I316" s="176"/>
      <c r="J316" s="176"/>
    </row>
    <row r="317" spans="3:10">
      <c r="C317" s="175"/>
      <c r="D317" s="205"/>
      <c r="E317" s="177"/>
      <c r="F317" s="201"/>
      <c r="G317" s="206"/>
      <c r="H317" s="176"/>
      <c r="I317" s="176"/>
      <c r="J317" s="176"/>
    </row>
    <row r="318" spans="3:10">
      <c r="C318" s="175"/>
      <c r="D318" s="205"/>
      <c r="E318" s="177"/>
      <c r="F318" s="201"/>
      <c r="G318" s="5"/>
      <c r="H318" s="176"/>
      <c r="I318" s="176"/>
      <c r="J318" s="176"/>
    </row>
    <row r="319" spans="3:10">
      <c r="C319" s="175"/>
      <c r="D319" s="205"/>
      <c r="E319" s="177"/>
      <c r="F319" s="201"/>
      <c r="G319" s="174"/>
      <c r="H319" s="176"/>
      <c r="I319" s="176"/>
      <c r="J319" s="176"/>
    </row>
    <row r="320" spans="3:10">
      <c r="C320" s="175"/>
      <c r="D320" s="205"/>
      <c r="E320" s="177"/>
      <c r="F320" s="201"/>
      <c r="G320" s="174"/>
      <c r="H320" s="176"/>
      <c r="I320" s="176"/>
      <c r="J320" s="176"/>
    </row>
    <row r="321" spans="3:10">
      <c r="C321" s="175"/>
      <c r="D321" s="205"/>
      <c r="E321" s="177"/>
      <c r="F321" s="201"/>
      <c r="G321" s="174"/>
      <c r="H321" s="176"/>
      <c r="I321" s="176"/>
      <c r="J321" s="176"/>
    </row>
    <row r="322" spans="3:10">
      <c r="C322" s="175"/>
      <c r="D322" s="205"/>
      <c r="E322" s="177"/>
      <c r="F322" s="201"/>
      <c r="G322" s="206"/>
      <c r="H322" s="176"/>
      <c r="I322" s="176"/>
      <c r="J322" s="176"/>
    </row>
    <row r="323" spans="3:10">
      <c r="C323" s="179"/>
      <c r="D323" s="179"/>
      <c r="E323" s="179"/>
      <c r="F323" s="179"/>
      <c r="G323" s="185"/>
      <c r="H323" s="182"/>
      <c r="I323" s="186"/>
      <c r="J323" s="182"/>
    </row>
    <row r="324" spans="3:10">
      <c r="C324" s="175"/>
      <c r="D324" s="150"/>
      <c r="E324" s="177"/>
      <c r="F324" s="175"/>
      <c r="G324" s="174"/>
      <c r="H324" s="176"/>
      <c r="I324" s="176"/>
      <c r="J324" s="176"/>
    </row>
    <row r="325" spans="3:10">
      <c r="C325" s="175"/>
      <c r="D325" s="151"/>
      <c r="E325" s="177"/>
      <c r="F325" s="175"/>
      <c r="G325" s="174"/>
      <c r="H325" s="176"/>
      <c r="I325" s="176"/>
      <c r="J325" s="176"/>
    </row>
    <row r="326" spans="3:10">
      <c r="C326" s="175"/>
      <c r="D326" s="151"/>
      <c r="E326" s="177"/>
      <c r="F326" s="175"/>
      <c r="G326" s="174"/>
      <c r="H326" s="176"/>
      <c r="I326" s="176"/>
      <c r="J326" s="176"/>
    </row>
    <row r="327" spans="3:10">
      <c r="C327" s="175"/>
      <c r="D327" s="151"/>
      <c r="E327" s="177"/>
      <c r="F327" s="175"/>
      <c r="G327" s="174"/>
      <c r="H327" s="176"/>
      <c r="I327" s="176"/>
      <c r="J327" s="176"/>
    </row>
    <row r="328" spans="3:10">
      <c r="C328" s="175"/>
      <c r="D328" s="151"/>
      <c r="E328" s="177"/>
      <c r="F328" s="175"/>
      <c r="G328" s="174"/>
      <c r="H328" s="176"/>
      <c r="I328" s="176"/>
      <c r="J328" s="176"/>
    </row>
    <row r="329" spans="3:10">
      <c r="C329" s="175"/>
      <c r="D329" s="151"/>
      <c r="E329" s="177"/>
      <c r="F329" s="175"/>
      <c r="G329" s="174"/>
      <c r="H329" s="176"/>
      <c r="I329" s="176"/>
      <c r="J329" s="176"/>
    </row>
    <row r="330" spans="3:10">
      <c r="C330" s="175"/>
      <c r="D330" s="151"/>
      <c r="E330" s="177"/>
      <c r="F330" s="175"/>
      <c r="G330" s="174"/>
      <c r="H330" s="176"/>
      <c r="I330" s="176"/>
      <c r="J330" s="176"/>
    </row>
    <row r="331" spans="3:10">
      <c r="C331" s="150"/>
      <c r="D331" s="151"/>
      <c r="E331" s="151"/>
      <c r="F331" s="150"/>
      <c r="G331" s="174"/>
      <c r="H331" s="176"/>
      <c r="I331" s="176"/>
      <c r="J331" s="176"/>
    </row>
    <row r="332" spans="3:10">
      <c r="C332" s="150"/>
      <c r="D332" s="151"/>
      <c r="E332" s="151"/>
      <c r="F332" s="150"/>
      <c r="G332" s="174"/>
      <c r="H332" s="176"/>
      <c r="I332" s="176"/>
      <c r="J332" s="176"/>
    </row>
    <row r="333" spans="3:10">
      <c r="C333" s="175"/>
      <c r="D333" s="151"/>
      <c r="E333" s="177"/>
      <c r="F333" s="175"/>
      <c r="G333" s="174"/>
      <c r="H333" s="176"/>
      <c r="I333" s="176"/>
      <c r="J333" s="176"/>
    </row>
    <row r="334" spans="3:10">
      <c r="C334" s="175"/>
      <c r="D334" s="151"/>
      <c r="E334" s="177"/>
      <c r="F334" s="175"/>
      <c r="G334" s="174"/>
      <c r="H334" s="176"/>
      <c r="I334" s="176"/>
      <c r="J334" s="176"/>
    </row>
    <row r="335" spans="3:10">
      <c r="C335" s="175"/>
      <c r="D335" s="151"/>
      <c r="E335" s="177"/>
      <c r="F335" s="175"/>
      <c r="G335" s="174"/>
      <c r="H335" s="176"/>
      <c r="I335" s="176"/>
      <c r="J335" s="176"/>
    </row>
    <row r="336" spans="3:10">
      <c r="C336" s="175"/>
      <c r="D336" s="151"/>
      <c r="E336" s="177"/>
      <c r="F336" s="175"/>
      <c r="G336" s="174"/>
      <c r="H336" s="176"/>
      <c r="I336" s="176"/>
      <c r="J336" s="176"/>
    </row>
    <row r="337" spans="3:10">
      <c r="C337" s="175"/>
      <c r="D337" s="151"/>
      <c r="E337" s="177"/>
      <c r="F337" s="175"/>
      <c r="G337" s="174"/>
      <c r="H337" s="176"/>
      <c r="I337" s="176"/>
      <c r="J337" s="176"/>
    </row>
    <row r="338" spans="3:10">
      <c r="C338" s="175"/>
      <c r="D338" s="151"/>
      <c r="E338" s="177"/>
      <c r="F338" s="175"/>
      <c r="G338" s="174"/>
      <c r="H338" s="176"/>
      <c r="I338" s="176"/>
      <c r="J338" s="176"/>
    </row>
    <row r="339" spans="3:10">
      <c r="C339" s="178"/>
      <c r="D339" s="179"/>
      <c r="E339" s="178"/>
      <c r="F339" s="178"/>
      <c r="G339" s="207"/>
      <c r="H339" s="182"/>
      <c r="I339" s="182"/>
      <c r="J339" s="182"/>
    </row>
    <row r="340" spans="3:10">
      <c r="C340" s="175"/>
      <c r="D340" s="208"/>
      <c r="E340" s="177"/>
      <c r="F340" s="175"/>
      <c r="G340" s="174"/>
      <c r="H340" s="176"/>
      <c r="I340" s="176"/>
      <c r="J340" s="176"/>
    </row>
    <row r="341" spans="3:10">
      <c r="C341" s="175"/>
      <c r="D341" s="150"/>
      <c r="E341" s="177"/>
      <c r="F341" s="175"/>
      <c r="G341" s="174"/>
      <c r="H341" s="176"/>
      <c r="I341" s="176"/>
      <c r="J341" s="176"/>
    </row>
    <row r="342" spans="3:10">
      <c r="C342" s="175"/>
      <c r="D342" s="151"/>
      <c r="E342" s="177"/>
      <c r="F342" s="175"/>
      <c r="G342" s="209"/>
      <c r="H342" s="176"/>
      <c r="I342" s="176"/>
      <c r="J342" s="176"/>
    </row>
    <row r="343" spans="3:10">
      <c r="C343" s="178"/>
      <c r="D343" s="179"/>
      <c r="E343" s="178"/>
      <c r="F343" s="178"/>
      <c r="G343" s="207"/>
      <c r="H343" s="182"/>
      <c r="I343" s="182"/>
      <c r="J343" s="182"/>
    </row>
    <row r="344" spans="3:10">
      <c r="C344" s="175"/>
      <c r="D344" s="151"/>
      <c r="E344" s="177"/>
      <c r="F344" s="175"/>
      <c r="G344" s="209"/>
      <c r="H344" s="176"/>
      <c r="I344" s="176"/>
      <c r="J344" s="176"/>
    </row>
    <row r="345" spans="3:10">
      <c r="C345" s="175"/>
      <c r="D345" s="210"/>
      <c r="E345" s="177"/>
      <c r="F345" s="175"/>
      <c r="G345" s="209"/>
      <c r="H345" s="176"/>
      <c r="I345" s="176"/>
      <c r="J345" s="176"/>
    </row>
    <row r="346" spans="3:10">
      <c r="C346" s="175"/>
      <c r="D346" s="150"/>
      <c r="E346" s="177"/>
      <c r="F346" s="175"/>
      <c r="G346" s="209"/>
      <c r="H346" s="176"/>
      <c r="I346" s="176"/>
      <c r="J346" s="176"/>
    </row>
    <row r="347" spans="3:10">
      <c r="C347" s="175"/>
      <c r="D347" s="151"/>
      <c r="E347" s="177"/>
      <c r="F347" s="175"/>
      <c r="G347" s="209"/>
      <c r="H347" s="176"/>
      <c r="I347" s="176"/>
      <c r="J347" s="176"/>
    </row>
    <row r="348" spans="3:10">
      <c r="C348" s="175"/>
      <c r="D348" s="151"/>
      <c r="E348" s="177"/>
      <c r="F348" s="175"/>
      <c r="G348" s="209"/>
      <c r="H348" s="182"/>
      <c r="I348" s="176"/>
      <c r="J348" s="176"/>
    </row>
    <row r="349" spans="3:10">
      <c r="C349" s="175"/>
      <c r="D349" s="151"/>
      <c r="E349" s="177"/>
      <c r="F349" s="175"/>
      <c r="G349" s="209"/>
      <c r="H349" s="176"/>
      <c r="I349" s="176"/>
      <c r="J349" s="176"/>
    </row>
    <row r="350" spans="3:10">
      <c r="C350" s="175"/>
      <c r="D350" s="211"/>
      <c r="E350" s="177"/>
      <c r="F350" s="175"/>
      <c r="G350" s="209"/>
      <c r="H350" s="176"/>
      <c r="I350" s="176"/>
      <c r="J350" s="176"/>
    </row>
    <row r="351" spans="3:10">
      <c r="C351" s="212"/>
      <c r="D351" s="205"/>
      <c r="E351" s="177"/>
      <c r="F351" s="175"/>
      <c r="G351" s="209"/>
      <c r="H351" s="176"/>
      <c r="I351" s="176"/>
      <c r="J351" s="176"/>
    </row>
    <row r="352" spans="3:10">
      <c r="C352" s="175"/>
      <c r="D352" s="151"/>
      <c r="E352" s="177"/>
      <c r="F352" s="175"/>
      <c r="G352" s="209"/>
      <c r="H352" s="176"/>
      <c r="I352" s="176"/>
      <c r="J352" s="176"/>
    </row>
    <row r="353" spans="3:10">
      <c r="C353" s="175"/>
      <c r="D353" s="151"/>
      <c r="E353" s="177"/>
      <c r="F353" s="175"/>
      <c r="G353" s="213"/>
      <c r="H353" s="176"/>
      <c r="I353" s="176"/>
      <c r="J353" s="176"/>
    </row>
    <row r="354" spans="3:10">
      <c r="C354" s="175"/>
      <c r="D354" s="150"/>
      <c r="E354" s="175"/>
      <c r="F354" s="175"/>
      <c r="G354" s="213"/>
      <c r="H354" s="192"/>
      <c r="I354" s="192"/>
      <c r="J354" s="192"/>
    </row>
    <row r="355" spans="3:10">
      <c r="C355" s="214"/>
      <c r="D355" s="215"/>
      <c r="E355" s="248"/>
      <c r="F355" s="248"/>
      <c r="G355" s="248"/>
      <c r="H355" s="216"/>
      <c r="I355" s="249"/>
      <c r="J355" s="216"/>
    </row>
    <row r="356" spans="3:10">
      <c r="C356" s="214"/>
      <c r="D356" s="215"/>
      <c r="E356" s="248"/>
      <c r="F356" s="248"/>
      <c r="G356" s="248"/>
      <c r="H356" s="160"/>
      <c r="I356" s="249"/>
      <c r="J356" s="160"/>
    </row>
    <row r="357" spans="3:10">
      <c r="C357" s="214"/>
      <c r="D357" s="215"/>
      <c r="E357" s="248"/>
      <c r="F357" s="248"/>
      <c r="G357" s="248"/>
      <c r="H357" s="216"/>
      <c r="I357" s="249"/>
      <c r="J357" s="216"/>
    </row>
    <row r="358" spans="3:10">
      <c r="C358" s="217"/>
      <c r="D358" s="172"/>
      <c r="E358" s="172"/>
      <c r="F358" s="217"/>
      <c r="G358" s="174"/>
      <c r="H358" s="174"/>
      <c r="I358" s="174"/>
      <c r="J358" s="174"/>
    </row>
    <row r="359" spans="3:10">
      <c r="C359" s="214"/>
      <c r="D359" s="215"/>
      <c r="E359" s="248"/>
      <c r="F359" s="248"/>
      <c r="G359" s="248"/>
      <c r="H359" s="174"/>
      <c r="I359" s="214"/>
      <c r="J359" s="216"/>
    </row>
    <row r="360" spans="3:10">
      <c r="C360" s="214"/>
      <c r="D360" s="215"/>
      <c r="E360" s="248"/>
      <c r="F360" s="248"/>
      <c r="G360" s="248"/>
      <c r="H360" s="174"/>
      <c r="I360" s="160"/>
      <c r="J360" s="160"/>
    </row>
    <row r="361" spans="3:10">
      <c r="C361" s="214"/>
      <c r="D361" s="215"/>
      <c r="E361" s="248"/>
      <c r="F361" s="248"/>
      <c r="G361" s="248"/>
      <c r="H361" s="174"/>
      <c r="I361" s="214"/>
      <c r="J361" s="216"/>
    </row>
  </sheetData>
  <mergeCells count="31">
    <mergeCell ref="E359:G359"/>
    <mergeCell ref="E360:G360"/>
    <mergeCell ref="E361:G361"/>
    <mergeCell ref="C248:C249"/>
    <mergeCell ref="D248:D249"/>
    <mergeCell ref="F248:F249"/>
    <mergeCell ref="H248:H249"/>
    <mergeCell ref="I248:I249"/>
    <mergeCell ref="E355:G355"/>
    <mergeCell ref="I355:I357"/>
    <mergeCell ref="E356:G356"/>
    <mergeCell ref="E357:G357"/>
    <mergeCell ref="G245:H245"/>
    <mergeCell ref="I245:J245"/>
    <mergeCell ref="G246:G247"/>
    <mergeCell ref="H246:H247"/>
    <mergeCell ref="I246:I247"/>
    <mergeCell ref="J246:J247"/>
    <mergeCell ref="D236:F236"/>
    <mergeCell ref="D237:F237"/>
    <mergeCell ref="D238:F238"/>
    <mergeCell ref="C245:C247"/>
    <mergeCell ref="D245:D247"/>
    <mergeCell ref="E245:E247"/>
    <mergeCell ref="F245:F247"/>
    <mergeCell ref="E4:G4"/>
    <mergeCell ref="H4:I4"/>
    <mergeCell ref="D232:F232"/>
    <mergeCell ref="H232:H234"/>
    <mergeCell ref="D233:F233"/>
    <mergeCell ref="D234:F23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18"/>
  <sheetViews>
    <sheetView workbookViewId="0">
      <selection activeCell="E10" sqref="E10"/>
    </sheetView>
  </sheetViews>
  <sheetFormatPr defaultColWidth="11.42578125" defaultRowHeight="15"/>
  <cols>
    <col min="1" max="16384" width="11.42578125" style="1"/>
  </cols>
  <sheetData>
    <row r="8" spans="3:9" ht="18.75">
      <c r="D8" s="129"/>
    </row>
    <row r="10" spans="3:9">
      <c r="E10" s="50" t="s">
        <v>344</v>
      </c>
      <c r="F10" s="50"/>
    </row>
    <row r="12" spans="3:9">
      <c r="C12" s="20"/>
      <c r="D12" s="20"/>
      <c r="E12" s="20"/>
      <c r="F12" s="20"/>
      <c r="G12" s="20"/>
      <c r="H12" s="20"/>
      <c r="I12" s="20"/>
    </row>
    <row r="13" spans="3:9">
      <c r="C13" s="20"/>
      <c r="D13" s="21" t="s">
        <v>195</v>
      </c>
      <c r="E13" s="21"/>
      <c r="F13" s="21"/>
      <c r="G13" s="20"/>
      <c r="H13" s="20">
        <f>'TANWALBOUGOU INTERCONNEX (4)'!H129</f>
        <v>447622421.29999995</v>
      </c>
      <c r="I13" s="20"/>
    </row>
    <row r="14" spans="3:9">
      <c r="C14" s="20"/>
      <c r="D14" s="21"/>
      <c r="E14" s="21"/>
      <c r="F14" s="21"/>
      <c r="G14" s="20"/>
      <c r="H14" s="20"/>
      <c r="I14" s="20"/>
    </row>
    <row r="15" spans="3:9">
      <c r="C15" s="20"/>
      <c r="D15" s="21"/>
      <c r="E15" s="21"/>
      <c r="F15" s="21"/>
      <c r="G15" s="20"/>
      <c r="H15" s="20"/>
      <c r="I15" s="20"/>
    </row>
    <row r="16" spans="3:9">
      <c r="C16" s="20"/>
      <c r="D16" s="21" t="s">
        <v>313</v>
      </c>
      <c r="E16" s="21"/>
      <c r="F16" s="21"/>
      <c r="G16" s="20"/>
      <c r="H16" s="20">
        <f>'TANWALBOUGOU  DISTRIBUTION(5)'!G238</f>
        <v>140164931.19999999</v>
      </c>
      <c r="I16" s="20"/>
    </row>
    <row r="17" spans="3:9">
      <c r="C17" s="20"/>
      <c r="D17" s="20"/>
      <c r="E17" s="20"/>
      <c r="F17" s="20"/>
      <c r="G17" s="20"/>
      <c r="H17" s="20"/>
      <c r="I17" s="20"/>
    </row>
    <row r="18" spans="3:9">
      <c r="C18" s="20"/>
      <c r="D18" s="20"/>
      <c r="E18" s="20"/>
      <c r="F18" s="20"/>
      <c r="G18" s="20"/>
      <c r="H18" s="20">
        <f>H16+H13</f>
        <v>587787352.5</v>
      </c>
      <c r="I18" s="2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77"/>
  <sheetViews>
    <sheetView topLeftCell="A69" workbookViewId="0">
      <selection activeCell="C83" sqref="C83"/>
    </sheetView>
  </sheetViews>
  <sheetFormatPr defaultColWidth="11.42578125" defaultRowHeight="15"/>
  <cols>
    <col min="1" max="2" width="11.42578125" style="1"/>
    <col min="3" max="3" width="48.5703125" style="1" customWidth="1"/>
    <col min="4" max="4" width="20.28515625" style="1" customWidth="1"/>
    <col min="5" max="5" width="12.85546875" style="1" customWidth="1"/>
    <col min="6" max="6" width="11.42578125" style="1"/>
    <col min="7" max="7" width="14.85546875" style="1" customWidth="1"/>
    <col min="8" max="8" width="15.28515625" style="1" customWidth="1"/>
    <col min="9" max="9" width="13" style="1" customWidth="1"/>
    <col min="10" max="14" width="11.42578125" style="1"/>
    <col min="15" max="15" width="16.140625" style="1" customWidth="1"/>
    <col min="16" max="20" width="11.42578125" style="1"/>
    <col min="21" max="21" width="18.28515625" style="1" customWidth="1"/>
    <col min="22" max="16384" width="11.42578125" style="1"/>
  </cols>
  <sheetData>
    <row r="2" spans="2:21">
      <c r="B2" s="136" t="s">
        <v>124</v>
      </c>
      <c r="C2" s="137"/>
      <c r="D2" s="138"/>
      <c r="E2" s="139"/>
      <c r="F2" s="133"/>
      <c r="G2" s="133"/>
      <c r="H2" s="133"/>
      <c r="I2" s="133"/>
    </row>
    <row r="3" spans="2:21">
      <c r="B3" s="136" t="s">
        <v>388</v>
      </c>
      <c r="C3" s="140"/>
      <c r="D3" s="138"/>
      <c r="E3" s="139"/>
      <c r="F3" s="133"/>
      <c r="G3" s="133"/>
      <c r="H3" s="133"/>
      <c r="I3" s="133"/>
    </row>
    <row r="4" spans="2:21">
      <c r="B4" s="141"/>
      <c r="C4" s="136" t="s">
        <v>389</v>
      </c>
      <c r="D4" s="138"/>
      <c r="E4" s="139"/>
      <c r="F4" s="133"/>
      <c r="G4" s="133"/>
      <c r="H4" s="133"/>
      <c r="I4" s="133"/>
    </row>
    <row r="6" spans="2:21" ht="15.75" thickBot="1"/>
    <row r="7" spans="2:21" ht="16.5" thickTop="1">
      <c r="B7" s="220" t="s">
        <v>349</v>
      </c>
      <c r="C7" s="222" t="s">
        <v>351</v>
      </c>
      <c r="D7" s="222" t="s">
        <v>128</v>
      </c>
      <c r="E7" s="224" t="s">
        <v>353</v>
      </c>
      <c r="F7" s="226" t="s">
        <v>131</v>
      </c>
      <c r="G7" s="226"/>
      <c r="H7" s="227" t="s">
        <v>203</v>
      </c>
      <c r="I7" s="228"/>
      <c r="N7" s="130"/>
      <c r="O7" s="131"/>
      <c r="P7" s="132"/>
      <c r="Q7" s="133"/>
      <c r="R7" s="133"/>
      <c r="S7" s="134" t="s">
        <v>118</v>
      </c>
      <c r="T7" s="135"/>
    </row>
    <row r="8" spans="2:21">
      <c r="B8" s="221"/>
      <c r="C8" s="223"/>
      <c r="D8" s="223"/>
      <c r="E8" s="225"/>
      <c r="F8" s="229" t="s">
        <v>130</v>
      </c>
      <c r="G8" s="229" t="s">
        <v>133</v>
      </c>
      <c r="H8" s="229" t="s">
        <v>130</v>
      </c>
      <c r="I8" s="230" t="s">
        <v>133</v>
      </c>
      <c r="N8" s="130"/>
      <c r="O8" s="131"/>
      <c r="P8" s="132"/>
      <c r="Q8" s="133"/>
      <c r="R8" s="133"/>
      <c r="S8" s="133" t="s">
        <v>119</v>
      </c>
      <c r="T8" s="135"/>
    </row>
    <row r="9" spans="2:21" ht="50.25" customHeight="1">
      <c r="B9" s="221"/>
      <c r="C9" s="223"/>
      <c r="D9" s="223"/>
      <c r="E9" s="225"/>
      <c r="F9" s="229"/>
      <c r="G9" s="229"/>
      <c r="H9" s="229"/>
      <c r="I9" s="230"/>
      <c r="N9" s="130"/>
      <c r="O9" s="131"/>
      <c r="P9" s="132"/>
      <c r="Q9" s="133"/>
      <c r="R9" s="133"/>
      <c r="S9" s="133"/>
      <c r="T9" s="133"/>
    </row>
    <row r="10" spans="2:21">
      <c r="B10" s="15" t="s">
        <v>2</v>
      </c>
      <c r="C10" s="16" t="s">
        <v>134</v>
      </c>
      <c r="D10" s="17" t="s">
        <v>0</v>
      </c>
      <c r="E10" s="16">
        <v>6</v>
      </c>
      <c r="F10" s="16"/>
      <c r="G10" s="16"/>
      <c r="H10" s="16">
        <v>80000</v>
      </c>
      <c r="I10" s="18">
        <f>H10*E10</f>
        <v>480000</v>
      </c>
    </row>
    <row r="11" spans="2:21">
      <c r="B11" s="15" t="s">
        <v>1</v>
      </c>
      <c r="C11" s="16" t="s">
        <v>1</v>
      </c>
      <c r="D11" s="16" t="s">
        <v>1</v>
      </c>
      <c r="E11" s="16" t="s">
        <v>1</v>
      </c>
      <c r="F11" s="16"/>
      <c r="G11" s="16"/>
      <c r="H11" s="16"/>
      <c r="I11" s="18"/>
    </row>
    <row r="12" spans="2:21">
      <c r="B12" s="15" t="s">
        <v>3</v>
      </c>
      <c r="C12" s="16" t="s">
        <v>135</v>
      </c>
      <c r="D12" s="19" t="s">
        <v>4</v>
      </c>
      <c r="E12" s="20" t="s">
        <v>109</v>
      </c>
      <c r="F12" s="16"/>
      <c r="G12" s="16"/>
      <c r="H12" s="16"/>
      <c r="I12" s="18"/>
    </row>
    <row r="13" spans="2:21">
      <c r="B13" s="15" t="s">
        <v>1</v>
      </c>
      <c r="C13" s="16"/>
      <c r="D13" s="19" t="s">
        <v>1</v>
      </c>
      <c r="E13" s="16" t="s">
        <v>1</v>
      </c>
      <c r="F13" s="16"/>
      <c r="G13" s="16"/>
      <c r="H13" s="16"/>
      <c r="I13" s="18"/>
      <c r="N13" s="136"/>
      <c r="O13" s="137"/>
      <c r="P13" s="138"/>
      <c r="Q13" s="139"/>
      <c r="R13" s="133"/>
      <c r="S13" s="133"/>
      <c r="T13" s="133"/>
      <c r="U13" s="133"/>
    </row>
    <row r="14" spans="2:21">
      <c r="B14" s="15" t="s">
        <v>5</v>
      </c>
      <c r="C14" s="16" t="s">
        <v>136</v>
      </c>
      <c r="D14" s="19" t="s">
        <v>0</v>
      </c>
      <c r="E14" s="16">
        <v>6</v>
      </c>
      <c r="F14" s="16"/>
      <c r="G14" s="16"/>
      <c r="H14" s="16">
        <v>50000</v>
      </c>
      <c r="I14" s="18">
        <f>H14*E14</f>
        <v>300000</v>
      </c>
    </row>
    <row r="15" spans="2:21">
      <c r="B15" s="15" t="s">
        <v>1</v>
      </c>
      <c r="C15" s="16" t="s">
        <v>1</v>
      </c>
      <c r="D15" s="19" t="s">
        <v>1</v>
      </c>
      <c r="E15" s="16" t="s">
        <v>1</v>
      </c>
      <c r="F15" s="16"/>
      <c r="G15" s="16"/>
      <c r="H15" s="16"/>
      <c r="I15" s="18"/>
    </row>
    <row r="16" spans="2:21">
      <c r="B16" s="15" t="s">
        <v>6</v>
      </c>
      <c r="C16" s="21" t="s">
        <v>381</v>
      </c>
      <c r="D16" s="19" t="s">
        <v>1</v>
      </c>
      <c r="E16" s="16" t="s">
        <v>1</v>
      </c>
      <c r="F16" s="16"/>
      <c r="G16" s="16"/>
      <c r="H16" s="16"/>
      <c r="I16" s="18"/>
    </row>
    <row r="17" spans="2:9">
      <c r="B17" s="15" t="s">
        <v>1</v>
      </c>
      <c r="C17" s="16" t="s">
        <v>1</v>
      </c>
      <c r="D17" s="19" t="s">
        <v>1</v>
      </c>
      <c r="E17" s="16" t="s">
        <v>1</v>
      </c>
      <c r="F17" s="16"/>
      <c r="G17" s="16"/>
      <c r="H17" s="16"/>
      <c r="I17" s="18"/>
    </row>
    <row r="18" spans="2:9">
      <c r="B18" s="15" t="s">
        <v>14</v>
      </c>
      <c r="C18" s="21" t="s">
        <v>138</v>
      </c>
      <c r="D18" s="19" t="s">
        <v>4</v>
      </c>
      <c r="E18" s="16"/>
      <c r="F18" s="16"/>
      <c r="G18" s="16"/>
      <c r="H18" s="16">
        <v>17175</v>
      </c>
      <c r="I18" s="18">
        <f>H18*E18</f>
        <v>0</v>
      </c>
    </row>
    <row r="19" spans="2:9">
      <c r="B19" s="15"/>
      <c r="C19" s="16" t="s">
        <v>139</v>
      </c>
      <c r="D19" s="19"/>
      <c r="E19" s="16"/>
      <c r="F19" s="16"/>
      <c r="G19" s="16"/>
      <c r="H19" s="16"/>
      <c r="I19" s="18"/>
    </row>
    <row r="20" spans="2:9">
      <c r="B20" s="15"/>
      <c r="C20" s="20" t="s">
        <v>140</v>
      </c>
      <c r="D20" s="19"/>
      <c r="E20" s="16"/>
      <c r="F20" s="16"/>
      <c r="G20" s="16"/>
      <c r="H20" s="16"/>
      <c r="I20" s="18"/>
    </row>
    <row r="21" spans="2:9">
      <c r="B21" s="15" t="s">
        <v>26</v>
      </c>
      <c r="C21" s="21" t="s">
        <v>141</v>
      </c>
      <c r="D21" s="19" t="s">
        <v>4</v>
      </c>
      <c r="E21" s="22">
        <v>2</v>
      </c>
      <c r="F21" s="16">
        <v>225800</v>
      </c>
      <c r="G21" s="23">
        <f>F21*E21</f>
        <v>451600</v>
      </c>
      <c r="H21" s="16">
        <v>22580</v>
      </c>
      <c r="I21" s="24">
        <f>H21*E21</f>
        <v>45160</v>
      </c>
    </row>
    <row r="22" spans="2:9">
      <c r="B22" s="15"/>
      <c r="C22" s="21" t="s">
        <v>142</v>
      </c>
      <c r="D22" s="16"/>
      <c r="E22" s="8"/>
      <c r="F22" s="16"/>
      <c r="G22" s="23"/>
      <c r="H22" s="16"/>
      <c r="I22" s="24"/>
    </row>
    <row r="23" spans="2:9" ht="30">
      <c r="B23" s="15"/>
      <c r="C23" s="25" t="s">
        <v>143</v>
      </c>
      <c r="D23" s="16"/>
      <c r="E23" s="8"/>
      <c r="F23" s="16"/>
      <c r="G23" s="23"/>
      <c r="H23" s="16"/>
      <c r="I23" s="24"/>
    </row>
    <row r="24" spans="2:9">
      <c r="B24" s="15"/>
      <c r="C24" s="20" t="s">
        <v>230</v>
      </c>
      <c r="D24" s="16"/>
      <c r="E24" s="16"/>
      <c r="F24" s="16"/>
      <c r="G24" s="23"/>
      <c r="H24" s="16"/>
      <c r="I24" s="24"/>
    </row>
    <row r="25" spans="2:9">
      <c r="B25" s="15"/>
      <c r="C25" s="16" t="s">
        <v>329</v>
      </c>
      <c r="D25" s="16"/>
      <c r="E25" s="16"/>
      <c r="F25" s="16"/>
      <c r="G25" s="23"/>
      <c r="H25" s="16"/>
      <c r="I25" s="24"/>
    </row>
    <row r="26" spans="2:9">
      <c r="B26" s="15"/>
      <c r="C26" s="16" t="s">
        <v>335</v>
      </c>
      <c r="D26" s="16"/>
      <c r="E26" s="16"/>
      <c r="F26" s="16"/>
      <c r="G26" s="23"/>
      <c r="H26" s="16"/>
      <c r="I26" s="24"/>
    </row>
    <row r="27" spans="2:9">
      <c r="B27" s="15"/>
      <c r="C27" s="16" t="s">
        <v>361</v>
      </c>
      <c r="D27" s="16"/>
      <c r="E27" s="16"/>
      <c r="F27" s="16"/>
      <c r="G27" s="23"/>
      <c r="H27" s="16"/>
      <c r="I27" s="24"/>
    </row>
    <row r="28" spans="2:9">
      <c r="B28" s="15"/>
      <c r="C28" s="16" t="s">
        <v>148</v>
      </c>
      <c r="D28" s="16"/>
      <c r="E28" s="16"/>
      <c r="F28" s="16"/>
      <c r="G28" s="23"/>
      <c r="H28" s="16"/>
      <c r="I28" s="24"/>
    </row>
    <row r="29" spans="2:9" ht="30">
      <c r="B29" s="15"/>
      <c r="C29" s="25" t="s">
        <v>149</v>
      </c>
      <c r="D29" s="16"/>
      <c r="E29" s="16"/>
      <c r="F29" s="16"/>
      <c r="G29" s="23"/>
      <c r="H29" s="16"/>
      <c r="I29" s="24"/>
    </row>
    <row r="30" spans="2:9">
      <c r="B30" s="15"/>
      <c r="C30" s="26" t="s">
        <v>334</v>
      </c>
      <c r="D30" s="16"/>
      <c r="E30" s="16"/>
      <c r="F30" s="16"/>
      <c r="G30" s="23"/>
      <c r="H30" s="16"/>
      <c r="I30" s="24"/>
    </row>
    <row r="31" spans="2:9">
      <c r="B31" s="15"/>
      <c r="C31" s="26" t="s">
        <v>335</v>
      </c>
      <c r="D31" s="16"/>
      <c r="E31" s="16"/>
      <c r="F31" s="16"/>
      <c r="G31" s="23"/>
      <c r="H31" s="16"/>
      <c r="I31" s="24"/>
    </row>
    <row r="32" spans="2:9">
      <c r="B32" s="15"/>
      <c r="C32" s="26" t="s">
        <v>147</v>
      </c>
      <c r="D32" s="16"/>
      <c r="E32" s="16"/>
      <c r="F32" s="16"/>
      <c r="G32" s="23"/>
      <c r="H32" s="16"/>
      <c r="I32" s="24"/>
    </row>
    <row r="33" spans="2:9" ht="30">
      <c r="B33" s="15"/>
      <c r="C33" s="26" t="s">
        <v>151</v>
      </c>
      <c r="D33" s="16"/>
      <c r="E33" s="16"/>
      <c r="F33" s="16"/>
      <c r="G33" s="23"/>
      <c r="H33" s="16"/>
      <c r="I33" s="24"/>
    </row>
    <row r="34" spans="2:9">
      <c r="B34" s="15" t="s">
        <v>27</v>
      </c>
      <c r="C34" s="21" t="s">
        <v>152</v>
      </c>
      <c r="D34" s="27" t="s">
        <v>4</v>
      </c>
      <c r="E34" s="28"/>
      <c r="F34" s="16">
        <v>2077468</v>
      </c>
      <c r="G34" s="23">
        <f t="shared" ref="G34:G77" si="0">F34*E34</f>
        <v>0</v>
      </c>
      <c r="H34" s="16">
        <v>318000</v>
      </c>
      <c r="I34" s="24">
        <f t="shared" ref="I34:I77" si="1">H34*E34</f>
        <v>0</v>
      </c>
    </row>
    <row r="35" spans="2:9">
      <c r="B35" s="15"/>
      <c r="C35" s="21" t="s">
        <v>142</v>
      </c>
      <c r="D35" s="16"/>
      <c r="E35" s="16"/>
      <c r="F35" s="16"/>
      <c r="G35" s="23"/>
      <c r="H35" s="16"/>
      <c r="I35" s="24"/>
    </row>
    <row r="36" spans="2:9">
      <c r="B36" s="15" t="s">
        <v>1</v>
      </c>
      <c r="C36" s="20" t="s">
        <v>153</v>
      </c>
      <c r="D36" s="16" t="s">
        <v>1</v>
      </c>
      <c r="E36" s="16" t="s">
        <v>1</v>
      </c>
      <c r="F36" s="16"/>
      <c r="G36" s="23"/>
      <c r="H36" s="16"/>
      <c r="I36" s="24"/>
    </row>
    <row r="37" spans="2:9">
      <c r="B37" s="15"/>
      <c r="C37" s="16" t="s">
        <v>355</v>
      </c>
      <c r="D37" s="16"/>
      <c r="E37" s="16"/>
      <c r="F37" s="16"/>
      <c r="G37" s="23"/>
      <c r="H37" s="16"/>
      <c r="I37" s="24"/>
    </row>
    <row r="38" spans="2:9">
      <c r="B38" s="15"/>
      <c r="C38" s="20" t="s">
        <v>157</v>
      </c>
      <c r="D38" s="16"/>
      <c r="E38" s="16"/>
      <c r="F38" s="16"/>
      <c r="G38" s="23"/>
      <c r="H38" s="16"/>
      <c r="I38" s="24"/>
    </row>
    <row r="39" spans="2:9">
      <c r="B39" s="29"/>
      <c r="C39" s="16" t="s">
        <v>334</v>
      </c>
      <c r="D39" s="30"/>
      <c r="E39" s="31"/>
      <c r="F39" s="16"/>
      <c r="G39" s="23"/>
      <c r="H39" s="16"/>
      <c r="I39" s="24"/>
    </row>
    <row r="40" spans="2:9">
      <c r="B40" s="29"/>
      <c r="C40" s="16" t="s">
        <v>335</v>
      </c>
      <c r="D40" s="30"/>
      <c r="E40" s="31"/>
      <c r="F40" s="16"/>
      <c r="G40" s="23"/>
      <c r="H40" s="16"/>
      <c r="I40" s="24"/>
    </row>
    <row r="41" spans="2:9">
      <c r="B41" s="29"/>
      <c r="C41" s="16" t="s">
        <v>362</v>
      </c>
      <c r="D41" s="30"/>
      <c r="E41" s="31"/>
      <c r="F41" s="16"/>
      <c r="G41" s="23"/>
      <c r="H41" s="16"/>
      <c r="I41" s="24"/>
    </row>
    <row r="42" spans="2:9">
      <c r="B42" s="29"/>
      <c r="C42" s="16" t="s">
        <v>151</v>
      </c>
      <c r="D42" s="30"/>
      <c r="E42" s="31"/>
      <c r="F42" s="16"/>
      <c r="G42" s="23"/>
      <c r="H42" s="16"/>
      <c r="I42" s="24"/>
    </row>
    <row r="43" spans="2:9">
      <c r="B43" s="29"/>
      <c r="C43" s="20" t="s">
        <v>158</v>
      </c>
      <c r="D43" s="30"/>
      <c r="E43" s="31"/>
      <c r="F43" s="16"/>
      <c r="G43" s="23"/>
      <c r="H43" s="16"/>
      <c r="I43" s="24"/>
    </row>
    <row r="44" spans="2:9">
      <c r="B44" s="29"/>
      <c r="C44" s="16" t="s">
        <v>334</v>
      </c>
      <c r="D44" s="30"/>
      <c r="E44" s="31"/>
      <c r="F44" s="16"/>
      <c r="G44" s="23"/>
      <c r="H44" s="16"/>
      <c r="I44" s="24"/>
    </row>
    <row r="45" spans="2:9">
      <c r="B45" s="29"/>
      <c r="C45" s="16" t="s">
        <v>335</v>
      </c>
      <c r="D45" s="30"/>
      <c r="E45" s="31"/>
      <c r="F45" s="16"/>
      <c r="G45" s="23"/>
      <c r="H45" s="16"/>
      <c r="I45" s="24"/>
    </row>
    <row r="46" spans="2:9">
      <c r="B46" s="29"/>
      <c r="C46" s="16" t="s">
        <v>362</v>
      </c>
      <c r="D46" s="30"/>
      <c r="E46" s="31"/>
      <c r="F46" s="16"/>
      <c r="G46" s="23"/>
      <c r="H46" s="16"/>
      <c r="I46" s="24"/>
    </row>
    <row r="47" spans="2:9">
      <c r="B47" s="29"/>
      <c r="C47" s="16" t="s">
        <v>151</v>
      </c>
      <c r="D47" s="30"/>
      <c r="E47" s="31"/>
      <c r="F47" s="16"/>
      <c r="G47" s="23"/>
      <c r="H47" s="16"/>
      <c r="I47" s="24"/>
    </row>
    <row r="48" spans="2:9">
      <c r="B48" s="29"/>
      <c r="C48" s="16" t="s">
        <v>167</v>
      </c>
      <c r="D48" s="30"/>
      <c r="E48" s="31"/>
      <c r="F48" s="16"/>
      <c r="G48" s="23"/>
      <c r="H48" s="16"/>
      <c r="I48" s="24"/>
    </row>
    <row r="49" spans="2:9">
      <c r="B49" s="29"/>
      <c r="C49" s="25"/>
      <c r="D49" s="30"/>
      <c r="E49" s="31"/>
      <c r="F49" s="16"/>
      <c r="G49" s="23"/>
      <c r="H49" s="16"/>
      <c r="I49" s="24"/>
    </row>
    <row r="50" spans="2:9">
      <c r="B50" s="32" t="s">
        <v>28</v>
      </c>
      <c r="C50" s="33" t="s">
        <v>152</v>
      </c>
      <c r="D50" s="34" t="s">
        <v>4</v>
      </c>
      <c r="E50" s="35">
        <v>6</v>
      </c>
      <c r="F50" s="16">
        <v>910245</v>
      </c>
      <c r="G50" s="23">
        <f t="shared" si="0"/>
        <v>5461470</v>
      </c>
      <c r="H50" s="16">
        <v>133000</v>
      </c>
      <c r="I50" s="24">
        <f t="shared" si="1"/>
        <v>798000</v>
      </c>
    </row>
    <row r="51" spans="2:9">
      <c r="B51" s="32"/>
      <c r="C51" s="21" t="s">
        <v>142</v>
      </c>
      <c r="D51" s="34"/>
      <c r="E51" s="35"/>
      <c r="F51" s="16"/>
      <c r="G51" s="23"/>
      <c r="H51" s="16"/>
      <c r="I51" s="24"/>
    </row>
    <row r="52" spans="2:9">
      <c r="B52" s="29"/>
      <c r="C52" s="25" t="s">
        <v>161</v>
      </c>
      <c r="D52" s="30"/>
      <c r="E52" s="31"/>
      <c r="F52" s="16"/>
      <c r="G52" s="23"/>
      <c r="H52" s="16"/>
      <c r="I52" s="24"/>
    </row>
    <row r="53" spans="2:9" ht="30">
      <c r="B53" s="29"/>
      <c r="C53" s="25" t="s">
        <v>143</v>
      </c>
      <c r="D53" s="30"/>
      <c r="E53" s="31"/>
      <c r="F53" s="16"/>
      <c r="G53" s="23"/>
      <c r="H53" s="16"/>
      <c r="I53" s="24"/>
    </row>
    <row r="54" spans="2:9" ht="30">
      <c r="B54" s="29"/>
      <c r="C54" s="25" t="s">
        <v>162</v>
      </c>
      <c r="D54" s="30"/>
      <c r="E54" s="31"/>
      <c r="F54" s="16"/>
      <c r="G54" s="23"/>
      <c r="H54" s="16"/>
      <c r="I54" s="24"/>
    </row>
    <row r="55" spans="2:9">
      <c r="B55" s="29"/>
      <c r="C55" s="26" t="s">
        <v>330</v>
      </c>
      <c r="D55" s="30"/>
      <c r="E55" s="31"/>
      <c r="F55" s="16"/>
      <c r="G55" s="23"/>
      <c r="H55" s="16"/>
      <c r="I55" s="24"/>
    </row>
    <row r="56" spans="2:9">
      <c r="B56" s="29"/>
      <c r="C56" s="26" t="s">
        <v>7</v>
      </c>
      <c r="D56" s="30"/>
      <c r="E56" s="31"/>
      <c r="F56" s="16"/>
      <c r="G56" s="23"/>
      <c r="H56" s="16"/>
      <c r="I56" s="24"/>
    </row>
    <row r="57" spans="2:9">
      <c r="B57" s="29"/>
      <c r="C57" s="26" t="s">
        <v>147</v>
      </c>
      <c r="D57" s="30"/>
      <c r="E57" s="31"/>
      <c r="F57" s="16"/>
      <c r="G57" s="23"/>
      <c r="H57" s="16"/>
      <c r="I57" s="24"/>
    </row>
    <row r="58" spans="2:9" ht="30">
      <c r="B58" s="29"/>
      <c r="C58" s="26" t="s">
        <v>151</v>
      </c>
      <c r="D58" s="30"/>
      <c r="E58" s="31"/>
      <c r="F58" s="16"/>
      <c r="G58" s="23"/>
      <c r="H58" s="16"/>
      <c r="I58" s="24"/>
    </row>
    <row r="59" spans="2:9" ht="30">
      <c r="B59" s="29"/>
      <c r="C59" s="25" t="s">
        <v>164</v>
      </c>
      <c r="D59" s="30"/>
      <c r="E59" s="31"/>
      <c r="F59" s="16"/>
      <c r="G59" s="23"/>
      <c r="H59" s="16"/>
      <c r="I59" s="24"/>
    </row>
    <row r="60" spans="2:9">
      <c r="B60" s="29"/>
      <c r="C60" s="26" t="s">
        <v>330</v>
      </c>
      <c r="D60" s="30"/>
      <c r="E60" s="31"/>
      <c r="F60" s="16"/>
      <c r="G60" s="23"/>
      <c r="H60" s="16"/>
      <c r="I60" s="24"/>
    </row>
    <row r="61" spans="2:9">
      <c r="B61" s="29"/>
      <c r="C61" s="26" t="s">
        <v>335</v>
      </c>
      <c r="D61" s="30"/>
      <c r="E61" s="31"/>
      <c r="F61" s="16"/>
      <c r="G61" s="23"/>
      <c r="H61" s="16"/>
      <c r="I61" s="24"/>
    </row>
    <row r="62" spans="2:9">
      <c r="B62" s="29"/>
      <c r="C62" s="26" t="s">
        <v>147</v>
      </c>
      <c r="D62" s="30"/>
      <c r="E62" s="31"/>
      <c r="F62" s="16"/>
      <c r="G62" s="23"/>
      <c r="H62" s="16"/>
      <c r="I62" s="24"/>
    </row>
    <row r="63" spans="2:9" ht="30">
      <c r="B63" s="29"/>
      <c r="C63" s="26" t="s">
        <v>151</v>
      </c>
      <c r="D63" s="30"/>
      <c r="E63" s="31"/>
      <c r="F63" s="16"/>
      <c r="G63" s="23"/>
      <c r="H63" s="16"/>
      <c r="I63" s="24"/>
    </row>
    <row r="64" spans="2:9">
      <c r="B64" s="29"/>
      <c r="C64" s="25" t="s">
        <v>167</v>
      </c>
      <c r="D64" s="30"/>
      <c r="E64" s="31"/>
      <c r="F64" s="16"/>
      <c r="G64" s="23"/>
      <c r="H64" s="16"/>
      <c r="I64" s="24"/>
    </row>
    <row r="65" spans="2:9">
      <c r="B65" s="32" t="s">
        <v>29</v>
      </c>
      <c r="C65" s="33" t="s">
        <v>382</v>
      </c>
      <c r="D65" s="34" t="s">
        <v>4</v>
      </c>
      <c r="E65" s="35">
        <v>1</v>
      </c>
      <c r="F65" s="16">
        <v>4800211</v>
      </c>
      <c r="G65" s="23">
        <f t="shared" si="0"/>
        <v>4800211</v>
      </c>
      <c r="H65" s="21">
        <v>243000</v>
      </c>
      <c r="I65" s="24">
        <f t="shared" si="1"/>
        <v>243000</v>
      </c>
    </row>
    <row r="66" spans="2:9">
      <c r="B66" s="32"/>
      <c r="C66" s="21" t="s">
        <v>142</v>
      </c>
      <c r="D66" s="34"/>
      <c r="E66" s="35"/>
      <c r="F66" s="16"/>
      <c r="G66" s="23"/>
      <c r="H66" s="16"/>
      <c r="I66" s="24"/>
    </row>
    <row r="67" spans="2:9">
      <c r="B67" s="29"/>
      <c r="C67" s="25" t="s">
        <v>318</v>
      </c>
      <c r="D67" s="30"/>
      <c r="E67" s="31"/>
      <c r="F67" s="16"/>
      <c r="G67" s="23"/>
      <c r="H67" s="16"/>
      <c r="I67" s="24"/>
    </row>
    <row r="68" spans="2:9" ht="30">
      <c r="B68" s="29"/>
      <c r="C68" s="25" t="s">
        <v>356</v>
      </c>
      <c r="D68" s="30"/>
      <c r="E68" s="31"/>
      <c r="F68" s="16"/>
      <c r="G68" s="23"/>
      <c r="H68" s="16"/>
      <c r="I68" s="24"/>
    </row>
    <row r="69" spans="2:9" ht="30">
      <c r="B69" s="29"/>
      <c r="C69" s="25" t="s">
        <v>162</v>
      </c>
      <c r="D69" s="30"/>
      <c r="E69" s="31"/>
      <c r="F69" s="16"/>
      <c r="G69" s="23"/>
      <c r="H69" s="16"/>
      <c r="I69" s="24"/>
    </row>
    <row r="70" spans="2:9">
      <c r="B70" s="29"/>
      <c r="C70" s="26" t="s">
        <v>145</v>
      </c>
      <c r="D70" s="30"/>
      <c r="E70" s="31"/>
      <c r="F70" s="16"/>
      <c r="G70" s="23"/>
      <c r="H70" s="16"/>
      <c r="I70" s="24"/>
    </row>
    <row r="71" spans="2:9">
      <c r="B71" s="29"/>
      <c r="C71" s="26" t="s">
        <v>335</v>
      </c>
      <c r="D71" s="30"/>
      <c r="E71" s="31"/>
      <c r="F71" s="16"/>
      <c r="G71" s="23"/>
      <c r="H71" s="16"/>
      <c r="I71" s="24"/>
    </row>
    <row r="72" spans="2:9">
      <c r="B72" s="29"/>
      <c r="C72" s="26" t="s">
        <v>171</v>
      </c>
      <c r="D72" s="30"/>
      <c r="E72" s="31"/>
      <c r="F72" s="16"/>
      <c r="G72" s="23"/>
      <c r="H72" s="16"/>
      <c r="I72" s="24"/>
    </row>
    <row r="73" spans="2:9">
      <c r="B73" s="29"/>
      <c r="C73" s="26" t="s">
        <v>362</v>
      </c>
      <c r="D73" s="30"/>
      <c r="E73" s="31"/>
      <c r="F73" s="16"/>
      <c r="G73" s="23"/>
      <c r="H73" s="16"/>
      <c r="I73" s="24"/>
    </row>
    <row r="74" spans="2:9" ht="30">
      <c r="B74" s="29"/>
      <c r="C74" s="26" t="s">
        <v>172</v>
      </c>
      <c r="D74" s="30"/>
      <c r="E74" s="31"/>
      <c r="F74" s="16"/>
      <c r="G74" s="23"/>
      <c r="H74" s="16"/>
      <c r="I74" s="24"/>
    </row>
    <row r="75" spans="2:9">
      <c r="B75" s="29"/>
      <c r="C75" s="25" t="s">
        <v>9</v>
      </c>
      <c r="D75" s="30"/>
      <c r="E75" s="31"/>
      <c r="F75" s="16"/>
      <c r="G75" s="23"/>
      <c r="H75" s="16"/>
      <c r="I75" s="24"/>
    </row>
    <row r="76" spans="2:9">
      <c r="B76" s="29"/>
      <c r="C76" s="25" t="s">
        <v>167</v>
      </c>
      <c r="D76" s="30"/>
      <c r="E76" s="31"/>
      <c r="F76" s="16"/>
      <c r="G76" s="23"/>
      <c r="H76" s="16"/>
      <c r="I76" s="24"/>
    </row>
    <row r="77" spans="2:9">
      <c r="B77" s="32" t="s">
        <v>30</v>
      </c>
      <c r="C77" s="21" t="s">
        <v>177</v>
      </c>
      <c r="D77" s="34" t="s">
        <v>4</v>
      </c>
      <c r="E77" s="35">
        <v>18</v>
      </c>
      <c r="F77" s="16">
        <v>504325</v>
      </c>
      <c r="G77" s="23">
        <f t="shared" si="0"/>
        <v>9077850</v>
      </c>
      <c r="H77" s="16">
        <v>66439</v>
      </c>
      <c r="I77" s="24">
        <f t="shared" si="1"/>
        <v>1195902</v>
      </c>
    </row>
    <row r="78" spans="2:9">
      <c r="B78" s="32"/>
      <c r="C78" s="21" t="s">
        <v>142</v>
      </c>
      <c r="D78" s="34"/>
      <c r="E78" s="35"/>
      <c r="F78" s="16"/>
      <c r="G78" s="23"/>
      <c r="H78" s="16"/>
      <c r="I78" s="24"/>
    </row>
    <row r="79" spans="2:9">
      <c r="B79" s="29"/>
      <c r="C79" s="16" t="s">
        <v>174</v>
      </c>
      <c r="D79" s="30"/>
      <c r="E79" s="31"/>
      <c r="F79" s="16"/>
      <c r="G79" s="23"/>
      <c r="H79" s="16"/>
      <c r="I79" s="24"/>
    </row>
    <row r="80" spans="2:9">
      <c r="B80" s="29"/>
      <c r="C80" s="16" t="s">
        <v>178</v>
      </c>
      <c r="D80" s="30"/>
      <c r="E80" s="31"/>
      <c r="F80" s="16"/>
      <c r="G80" s="23"/>
      <c r="H80" s="16"/>
      <c r="I80" s="24"/>
    </row>
    <row r="81" spans="2:9" ht="17.25" customHeight="1">
      <c r="B81" s="29"/>
      <c r="C81" s="20" t="s">
        <v>175</v>
      </c>
      <c r="D81" s="30"/>
      <c r="E81" s="31"/>
      <c r="F81" s="16"/>
      <c r="G81" s="23"/>
      <c r="H81" s="16"/>
      <c r="I81" s="24"/>
    </row>
    <row r="82" spans="2:9">
      <c r="B82" s="29"/>
      <c r="C82" s="20" t="s">
        <v>145</v>
      </c>
      <c r="D82" s="30"/>
      <c r="E82" s="31"/>
      <c r="F82" s="16"/>
      <c r="G82" s="23"/>
      <c r="H82" s="16"/>
      <c r="I82" s="24"/>
    </row>
    <row r="83" spans="2:9">
      <c r="B83" s="29"/>
      <c r="C83" s="16" t="s">
        <v>335</v>
      </c>
      <c r="D83" s="30"/>
      <c r="E83" s="31"/>
      <c r="F83" s="16"/>
      <c r="G83" s="23"/>
      <c r="H83" s="16"/>
      <c r="I83" s="24"/>
    </row>
    <row r="84" spans="2:9">
      <c r="B84" s="29"/>
      <c r="C84" s="16" t="s">
        <v>147</v>
      </c>
      <c r="D84" s="30"/>
      <c r="E84" s="31"/>
      <c r="F84" s="16"/>
      <c r="G84" s="23"/>
      <c r="H84" s="16"/>
      <c r="I84" s="24"/>
    </row>
    <row r="85" spans="2:9">
      <c r="B85" s="29"/>
      <c r="C85" s="16" t="s">
        <v>370</v>
      </c>
      <c r="D85" s="30"/>
      <c r="E85" s="31"/>
      <c r="F85" s="16"/>
      <c r="G85" s="23"/>
      <c r="H85" s="16"/>
      <c r="I85" s="24"/>
    </row>
    <row r="86" spans="2:9">
      <c r="B86" s="29"/>
      <c r="C86" s="16" t="s">
        <v>167</v>
      </c>
      <c r="D86" s="30"/>
      <c r="E86" s="31"/>
      <c r="F86" s="16"/>
      <c r="G86" s="23"/>
      <c r="H86" s="16"/>
      <c r="I86" s="24"/>
    </row>
    <row r="87" spans="2:9">
      <c r="B87" s="32" t="s">
        <v>31</v>
      </c>
      <c r="C87" s="21" t="s">
        <v>177</v>
      </c>
      <c r="D87" s="34" t="s">
        <v>4</v>
      </c>
      <c r="E87" s="35"/>
      <c r="F87" s="16">
        <v>495015</v>
      </c>
      <c r="G87" s="23">
        <f t="shared" ref="G87:G102" si="2">F87*E87</f>
        <v>0</v>
      </c>
      <c r="H87" s="16">
        <v>66439</v>
      </c>
      <c r="I87" s="24">
        <f t="shared" ref="I87:I102" si="3">H87*E87</f>
        <v>0</v>
      </c>
    </row>
    <row r="88" spans="2:9">
      <c r="B88" s="32"/>
      <c r="C88" s="21" t="s">
        <v>142</v>
      </c>
      <c r="D88" s="34"/>
      <c r="E88" s="31"/>
      <c r="F88" s="16"/>
      <c r="G88" s="23"/>
      <c r="H88" s="16"/>
      <c r="I88" s="24"/>
    </row>
    <row r="89" spans="2:9">
      <c r="B89" s="29"/>
      <c r="C89" s="16" t="s">
        <v>234</v>
      </c>
      <c r="D89" s="30"/>
      <c r="E89" s="31"/>
      <c r="F89" s="16"/>
      <c r="G89" s="23"/>
      <c r="H89" s="16"/>
      <c r="I89" s="24"/>
    </row>
    <row r="90" spans="2:9">
      <c r="B90" s="29"/>
      <c r="C90" s="16" t="s">
        <v>180</v>
      </c>
      <c r="D90" s="30"/>
      <c r="E90" s="31"/>
      <c r="F90" s="16"/>
      <c r="G90" s="23"/>
      <c r="H90" s="16"/>
      <c r="I90" s="24"/>
    </row>
    <row r="91" spans="2:9">
      <c r="B91" s="29"/>
      <c r="C91" s="20" t="s">
        <v>175</v>
      </c>
      <c r="D91" s="30"/>
      <c r="E91" s="31"/>
      <c r="F91" s="16"/>
      <c r="G91" s="23"/>
      <c r="H91" s="16"/>
      <c r="I91" s="24"/>
    </row>
    <row r="92" spans="2:9">
      <c r="B92" s="29"/>
      <c r="C92" s="16" t="s">
        <v>145</v>
      </c>
      <c r="D92" s="30"/>
      <c r="E92" s="31"/>
      <c r="F92" s="16"/>
      <c r="G92" s="23"/>
      <c r="H92" s="16"/>
      <c r="I92" s="24"/>
    </row>
    <row r="93" spans="2:9">
      <c r="B93" s="29"/>
      <c r="C93" s="16" t="s">
        <v>7</v>
      </c>
      <c r="D93" s="30"/>
      <c r="E93" s="31"/>
      <c r="F93" s="16"/>
      <c r="G93" s="23"/>
      <c r="H93" s="16"/>
      <c r="I93" s="24"/>
    </row>
    <row r="94" spans="2:9">
      <c r="B94" s="29"/>
      <c r="C94" s="16" t="s">
        <v>147</v>
      </c>
      <c r="D94" s="30"/>
      <c r="E94" s="31"/>
      <c r="F94" s="16"/>
      <c r="G94" s="23"/>
      <c r="H94" s="16"/>
      <c r="I94" s="24"/>
    </row>
    <row r="95" spans="2:9">
      <c r="B95" s="29"/>
      <c r="C95" s="16" t="s">
        <v>15</v>
      </c>
      <c r="D95" s="30"/>
      <c r="E95" s="31"/>
      <c r="F95" s="16"/>
      <c r="G95" s="23"/>
      <c r="H95" s="16"/>
      <c r="I95" s="24"/>
    </row>
    <row r="96" spans="2:9">
      <c r="B96" s="29"/>
      <c r="C96" s="16" t="s">
        <v>167</v>
      </c>
      <c r="D96" s="30"/>
      <c r="E96" s="31"/>
      <c r="F96" s="16"/>
      <c r="G96" s="23"/>
      <c r="H96" s="16"/>
      <c r="I96" s="24"/>
    </row>
    <row r="97" spans="2:9">
      <c r="B97" s="29"/>
      <c r="C97" s="36"/>
      <c r="D97" s="30"/>
      <c r="E97" s="31"/>
      <c r="F97" s="16"/>
      <c r="G97" s="23"/>
      <c r="H97" s="16"/>
      <c r="I97" s="24"/>
    </row>
    <row r="98" spans="2:9">
      <c r="B98" s="52" t="s">
        <v>113</v>
      </c>
      <c r="C98" s="20" t="s">
        <v>181</v>
      </c>
      <c r="D98" s="53" t="s">
        <v>12</v>
      </c>
      <c r="E98" s="31">
        <v>20100</v>
      </c>
      <c r="F98" s="16">
        <v>850</v>
      </c>
      <c r="G98" s="23">
        <f>F98*E98</f>
        <v>17085000</v>
      </c>
      <c r="H98" s="16">
        <v>45</v>
      </c>
      <c r="I98" s="24">
        <f>H98*E98</f>
        <v>904500</v>
      </c>
    </row>
    <row r="99" spans="2:9">
      <c r="B99" s="52"/>
      <c r="C99" s="20"/>
      <c r="D99" s="53"/>
      <c r="E99" s="31"/>
      <c r="F99" s="16"/>
      <c r="G99" s="23"/>
      <c r="H99" s="16"/>
      <c r="I99" s="24"/>
    </row>
    <row r="100" spans="2:9">
      <c r="B100" s="52" t="s">
        <v>114</v>
      </c>
      <c r="C100" s="54" t="s">
        <v>182</v>
      </c>
      <c r="D100" s="53" t="s">
        <v>45</v>
      </c>
      <c r="E100" s="55">
        <f>E87+E77+E65+E50+E34</f>
        <v>25</v>
      </c>
      <c r="F100" s="16"/>
      <c r="G100" s="23"/>
      <c r="H100" s="16">
        <v>1500</v>
      </c>
      <c r="I100" s="24">
        <f>H100*E100</f>
        <v>37500</v>
      </c>
    </row>
    <row r="101" spans="2:9">
      <c r="B101" s="29"/>
      <c r="C101" s="14" t="s">
        <v>183</v>
      </c>
      <c r="D101" s="30"/>
      <c r="E101" s="31"/>
      <c r="F101" s="16"/>
      <c r="G101" s="56">
        <f>G98+G87+G77+G65+G50+G34</f>
        <v>36424531</v>
      </c>
      <c r="H101" s="16"/>
      <c r="I101" s="57">
        <f>I100+I98+I87+I77+I65+I50+I34</f>
        <v>3178902</v>
      </c>
    </row>
    <row r="102" spans="2:9">
      <c r="B102" s="32" t="s">
        <v>10</v>
      </c>
      <c r="C102" s="37" t="s">
        <v>185</v>
      </c>
      <c r="D102" s="34" t="s">
        <v>4</v>
      </c>
      <c r="E102" s="34">
        <v>1</v>
      </c>
      <c r="F102" s="16">
        <v>4800259</v>
      </c>
      <c r="G102" s="23">
        <f t="shared" si="2"/>
        <v>4800259</v>
      </c>
      <c r="H102" s="16">
        <v>243000</v>
      </c>
      <c r="I102" s="24">
        <f t="shared" si="3"/>
        <v>243000</v>
      </c>
    </row>
    <row r="103" spans="2:9">
      <c r="B103" s="29"/>
      <c r="C103" s="37" t="s">
        <v>142</v>
      </c>
      <c r="D103" s="30"/>
      <c r="E103" s="35"/>
      <c r="F103" s="16"/>
      <c r="G103" s="16"/>
      <c r="H103" s="16"/>
      <c r="I103" s="18"/>
    </row>
    <row r="104" spans="2:9">
      <c r="B104" s="29" t="s">
        <v>20</v>
      </c>
      <c r="C104" s="38" t="s">
        <v>186</v>
      </c>
      <c r="D104" s="30"/>
      <c r="E104" s="35"/>
      <c r="F104" s="16"/>
      <c r="G104" s="16"/>
      <c r="H104" s="16"/>
      <c r="I104" s="18"/>
    </row>
    <row r="105" spans="2:9">
      <c r="B105" s="29" t="s">
        <v>21</v>
      </c>
      <c r="C105" s="38" t="s">
        <v>187</v>
      </c>
      <c r="D105" s="30"/>
      <c r="E105" s="35"/>
      <c r="F105" s="16"/>
      <c r="G105" s="16"/>
      <c r="H105" s="16"/>
      <c r="I105" s="18"/>
    </row>
    <row r="106" spans="2:9">
      <c r="B106" s="29" t="s">
        <v>22</v>
      </c>
      <c r="C106" s="39" t="s">
        <v>188</v>
      </c>
      <c r="D106" s="30"/>
      <c r="E106" s="35"/>
      <c r="F106" s="16"/>
      <c r="G106" s="16"/>
      <c r="H106" s="16"/>
      <c r="I106" s="18"/>
    </row>
    <row r="107" spans="2:9">
      <c r="B107" s="29" t="s">
        <v>23</v>
      </c>
      <c r="C107" s="38" t="s">
        <v>189</v>
      </c>
      <c r="D107" s="30"/>
      <c r="E107" s="31"/>
      <c r="F107" s="16"/>
      <c r="G107" s="16"/>
      <c r="H107" s="16"/>
      <c r="I107" s="18"/>
    </row>
    <row r="108" spans="2:9">
      <c r="B108" s="29" t="s">
        <v>24</v>
      </c>
      <c r="C108" s="38" t="s">
        <v>190</v>
      </c>
      <c r="D108" s="30"/>
      <c r="E108" s="35"/>
      <c r="F108" s="16"/>
      <c r="G108" s="16"/>
      <c r="H108" s="16"/>
      <c r="I108" s="18"/>
    </row>
    <row r="109" spans="2:9">
      <c r="B109" s="29" t="s">
        <v>25</v>
      </c>
      <c r="C109" s="38" t="s">
        <v>191</v>
      </c>
      <c r="D109" s="30"/>
      <c r="E109" s="40"/>
      <c r="F109" s="16"/>
      <c r="G109" s="16"/>
      <c r="H109" s="16"/>
      <c r="I109" s="18"/>
    </row>
    <row r="110" spans="2:9">
      <c r="B110" s="32"/>
      <c r="C110" s="34" t="s">
        <v>184</v>
      </c>
      <c r="D110" s="40"/>
      <c r="E110" s="40"/>
      <c r="F110" s="16"/>
      <c r="G110" s="56">
        <f>SUM(G102:G109)</f>
        <v>4800259</v>
      </c>
      <c r="H110" s="16"/>
      <c r="I110" s="57">
        <f>SUM(I102:I109)</f>
        <v>243000</v>
      </c>
    </row>
    <row r="111" spans="2:9">
      <c r="B111" s="29"/>
      <c r="C111" s="19" t="s">
        <v>383</v>
      </c>
      <c r="D111" s="30"/>
      <c r="E111" s="40"/>
      <c r="F111" s="16"/>
      <c r="G111" s="16"/>
      <c r="H111" s="16"/>
      <c r="I111" s="18"/>
    </row>
    <row r="112" spans="2:9">
      <c r="B112" s="29"/>
      <c r="C112" s="16"/>
      <c r="D112" s="30"/>
      <c r="E112" s="40"/>
      <c r="F112" s="16"/>
      <c r="G112" s="16"/>
      <c r="H112" s="16"/>
      <c r="I112" s="18"/>
    </row>
    <row r="113" spans="2:9" ht="18.75">
      <c r="B113" s="29" t="s">
        <v>17</v>
      </c>
      <c r="C113" s="41" t="s">
        <v>134</v>
      </c>
      <c r="D113" s="30"/>
      <c r="E113" s="40"/>
      <c r="F113" s="16"/>
      <c r="G113" s="23"/>
      <c r="H113" s="16"/>
      <c r="I113" s="24">
        <f>I10</f>
        <v>480000</v>
      </c>
    </row>
    <row r="114" spans="2:9" ht="18.75">
      <c r="B114" s="29"/>
      <c r="C114" s="42" t="s">
        <v>1</v>
      </c>
      <c r="D114" s="30"/>
      <c r="E114" s="40"/>
      <c r="F114" s="16"/>
      <c r="G114" s="23"/>
      <c r="H114" s="16"/>
      <c r="I114" s="24"/>
    </row>
    <row r="115" spans="2:9" ht="18.75">
      <c r="B115" s="29" t="s">
        <v>18</v>
      </c>
      <c r="C115" s="41" t="s">
        <v>193</v>
      </c>
      <c r="D115" s="30"/>
      <c r="E115" s="40"/>
      <c r="F115" s="16"/>
      <c r="G115" s="23"/>
      <c r="H115" s="16"/>
      <c r="I115" s="24">
        <f>I12</f>
        <v>0</v>
      </c>
    </row>
    <row r="116" spans="2:9" ht="18.75">
      <c r="B116" s="29"/>
      <c r="C116" s="42"/>
      <c r="D116" s="30"/>
      <c r="E116" s="40"/>
      <c r="F116" s="16"/>
      <c r="G116" s="23"/>
      <c r="H116" s="16"/>
      <c r="I116" s="24"/>
    </row>
    <row r="117" spans="2:9" ht="18.75">
      <c r="B117" s="29" t="s">
        <v>19</v>
      </c>
      <c r="C117" s="41" t="s">
        <v>136</v>
      </c>
      <c r="D117" s="30"/>
      <c r="E117" s="40"/>
      <c r="F117" s="16"/>
      <c r="G117" s="23"/>
      <c r="H117" s="16"/>
      <c r="I117" s="24">
        <f>I14</f>
        <v>300000</v>
      </c>
    </row>
    <row r="118" spans="2:9" ht="18.75">
      <c r="B118" s="29"/>
      <c r="C118" s="42"/>
      <c r="D118" s="31"/>
      <c r="E118" s="40"/>
      <c r="F118" s="16"/>
      <c r="G118" s="23"/>
      <c r="H118" s="16"/>
      <c r="I118" s="24"/>
    </row>
    <row r="119" spans="2:9" ht="18.75">
      <c r="B119" s="29">
        <v>2</v>
      </c>
      <c r="C119" s="43" t="s">
        <v>195</v>
      </c>
      <c r="D119" s="31"/>
      <c r="E119" s="40"/>
      <c r="F119" s="16"/>
      <c r="G119" s="23">
        <f>G101</f>
        <v>36424531</v>
      </c>
      <c r="H119" s="16"/>
      <c r="I119" s="24">
        <f>I101</f>
        <v>3178902</v>
      </c>
    </row>
    <row r="120" spans="2:9" ht="18.75">
      <c r="B120" s="15"/>
      <c r="C120" s="44"/>
      <c r="D120" s="16"/>
      <c r="E120" s="16"/>
      <c r="F120" s="16"/>
      <c r="G120" s="23"/>
      <c r="H120" s="16"/>
      <c r="I120" s="24"/>
    </row>
    <row r="121" spans="2:9" ht="18.75">
      <c r="B121" s="15">
        <v>3</v>
      </c>
      <c r="C121" s="43" t="s">
        <v>185</v>
      </c>
      <c r="D121" s="16"/>
      <c r="E121" s="16"/>
      <c r="F121" s="16"/>
      <c r="G121" s="23">
        <f>G110</f>
        <v>4800259</v>
      </c>
      <c r="H121" s="16"/>
      <c r="I121" s="24">
        <f>I110</f>
        <v>243000</v>
      </c>
    </row>
    <row r="122" spans="2:9">
      <c r="B122" s="15"/>
      <c r="C122" s="16"/>
      <c r="D122" s="16"/>
      <c r="E122" s="16"/>
      <c r="F122" s="16"/>
      <c r="G122" s="23"/>
      <c r="H122" s="16"/>
      <c r="I122" s="24"/>
    </row>
    <row r="123" spans="2:9">
      <c r="B123" s="15"/>
      <c r="C123" s="16"/>
      <c r="D123" s="16"/>
      <c r="E123" s="16"/>
      <c r="F123" s="16"/>
      <c r="G123" s="23"/>
      <c r="H123" s="16"/>
      <c r="I123" s="24"/>
    </row>
    <row r="124" spans="2:9">
      <c r="B124" s="15"/>
      <c r="C124" s="38" t="s">
        <v>196</v>
      </c>
      <c r="D124" s="16"/>
      <c r="E124" s="16"/>
      <c r="F124" s="16"/>
      <c r="G124" s="23">
        <f t="shared" ref="G124" si="4">SUM(G113:G123)</f>
        <v>41224790</v>
      </c>
      <c r="H124" s="16"/>
      <c r="I124" s="24">
        <f>I121+I119+I117+I113</f>
        <v>4201902</v>
      </c>
    </row>
    <row r="125" spans="2:9">
      <c r="B125" s="15"/>
      <c r="C125" s="38" t="s">
        <v>16</v>
      </c>
      <c r="D125" s="16"/>
      <c r="E125" s="16"/>
      <c r="F125" s="16"/>
      <c r="G125" s="23">
        <f>G124*18/100</f>
        <v>7420462.2000000002</v>
      </c>
      <c r="H125" s="16"/>
      <c r="I125" s="24">
        <f>I124*18/100</f>
        <v>756342.36</v>
      </c>
    </row>
    <row r="126" spans="2:9" ht="15.75" thickBot="1">
      <c r="B126" s="45"/>
      <c r="C126" s="46" t="s">
        <v>197</v>
      </c>
      <c r="D126" s="47"/>
      <c r="E126" s="47"/>
      <c r="F126" s="47"/>
      <c r="G126" s="48">
        <f>G125+G124</f>
        <v>48645252.200000003</v>
      </c>
      <c r="H126" s="47"/>
      <c r="I126" s="49">
        <f>I125+I124</f>
        <v>4958244.3600000003</v>
      </c>
    </row>
    <row r="127" spans="2:9" ht="15.75" thickTop="1"/>
    <row r="129" spans="2:10">
      <c r="H129" s="51">
        <f>G126+I126</f>
        <v>53603496.560000002</v>
      </c>
    </row>
    <row r="130" spans="2:10">
      <c r="J130" s="51"/>
    </row>
    <row r="133" spans="2:10">
      <c r="B133" s="239"/>
      <c r="C133" s="239"/>
      <c r="D133" s="239"/>
      <c r="E133" s="240"/>
      <c r="F133" s="241"/>
      <c r="G133" s="241"/>
      <c r="H133" s="237"/>
      <c r="I133" s="237"/>
    </row>
    <row r="134" spans="2:10">
      <c r="B134" s="239"/>
      <c r="C134" s="239"/>
      <c r="D134" s="239"/>
      <c r="E134" s="240"/>
      <c r="F134" s="238"/>
      <c r="G134" s="237"/>
      <c r="H134" s="238"/>
      <c r="I134" s="238"/>
    </row>
    <row r="135" spans="2:10">
      <c r="B135" s="239"/>
      <c r="C135" s="239"/>
      <c r="D135" s="239"/>
      <c r="E135" s="240"/>
      <c r="F135" s="238"/>
      <c r="G135" s="237"/>
      <c r="H135" s="238"/>
      <c r="I135" s="238"/>
    </row>
    <row r="136" spans="2:10">
      <c r="B136" s="142"/>
      <c r="C136" s="143"/>
      <c r="D136" s="144"/>
      <c r="E136" s="145"/>
      <c r="F136" s="146"/>
      <c r="G136" s="147"/>
      <c r="H136" s="148"/>
      <c r="I136" s="148"/>
    </row>
    <row r="137" spans="2:10">
      <c r="B137" s="142"/>
      <c r="C137" s="149"/>
      <c r="D137" s="144"/>
      <c r="E137" s="145"/>
      <c r="F137" s="146"/>
      <c r="G137" s="147"/>
      <c r="H137" s="148"/>
      <c r="I137" s="148"/>
    </row>
    <row r="138" spans="2:10">
      <c r="B138" s="142"/>
      <c r="C138" s="150"/>
      <c r="D138" s="144"/>
      <c r="E138" s="145"/>
      <c r="F138" s="146"/>
      <c r="G138" s="147"/>
      <c r="H138" s="148"/>
      <c r="I138" s="148"/>
    </row>
    <row r="139" spans="2:10">
      <c r="B139" s="142"/>
      <c r="C139" s="151"/>
      <c r="D139" s="144"/>
      <c r="E139" s="145"/>
      <c r="F139" s="146"/>
      <c r="G139" s="147"/>
      <c r="H139" s="148"/>
      <c r="I139" s="148"/>
    </row>
    <row r="140" spans="2:10">
      <c r="B140" s="142"/>
      <c r="C140" s="149"/>
      <c r="D140" s="144"/>
      <c r="E140" s="145"/>
      <c r="F140" s="148"/>
      <c r="G140" s="147"/>
      <c r="H140" s="148"/>
      <c r="I140" s="148"/>
    </row>
    <row r="141" spans="2:10">
      <c r="B141" s="142"/>
      <c r="C141" s="147"/>
      <c r="D141" s="144"/>
      <c r="E141" s="145"/>
      <c r="F141" s="148"/>
      <c r="G141" s="147"/>
      <c r="H141" s="148"/>
      <c r="I141" s="148"/>
    </row>
    <row r="142" spans="2:10">
      <c r="B142" s="142"/>
      <c r="C142" s="147"/>
      <c r="D142" s="144"/>
      <c r="E142" s="145"/>
      <c r="F142" s="148"/>
      <c r="G142" s="147"/>
      <c r="H142" s="148"/>
      <c r="I142" s="148"/>
    </row>
    <row r="143" spans="2:10">
      <c r="B143" s="142"/>
      <c r="C143" s="149"/>
      <c r="D143" s="144"/>
      <c r="E143" s="145"/>
      <c r="F143" s="148"/>
      <c r="G143" s="147"/>
      <c r="H143" s="148"/>
      <c r="I143" s="148"/>
    </row>
    <row r="144" spans="2:10">
      <c r="B144" s="142"/>
      <c r="C144" s="147"/>
      <c r="D144" s="144"/>
      <c r="E144" s="145"/>
      <c r="F144" s="148"/>
      <c r="G144" s="147"/>
      <c r="H144" s="148"/>
      <c r="I144" s="148"/>
    </row>
    <row r="145" spans="2:9">
      <c r="B145" s="142"/>
      <c r="C145" s="149"/>
      <c r="D145" s="144"/>
      <c r="E145" s="145"/>
      <c r="F145" s="148"/>
      <c r="G145" s="147"/>
      <c r="H145" s="148"/>
      <c r="I145" s="148"/>
    </row>
    <row r="146" spans="2:9">
      <c r="B146" s="142"/>
      <c r="C146" s="147"/>
      <c r="D146" s="144"/>
      <c r="E146" s="145"/>
      <c r="F146" s="148"/>
      <c r="G146" s="147"/>
      <c r="H146" s="148"/>
      <c r="I146" s="148"/>
    </row>
    <row r="147" spans="2:9">
      <c r="B147" s="142"/>
      <c r="C147" s="149"/>
      <c r="D147" s="144"/>
      <c r="E147" s="145"/>
      <c r="F147" s="148"/>
      <c r="G147" s="147"/>
      <c r="H147" s="148"/>
      <c r="I147" s="148"/>
    </row>
    <row r="148" spans="2:9">
      <c r="B148" s="142"/>
      <c r="C148" s="147"/>
      <c r="D148" s="144"/>
      <c r="E148" s="145"/>
      <c r="F148" s="148"/>
      <c r="G148" s="147"/>
      <c r="H148" s="148"/>
      <c r="I148" s="148"/>
    </row>
    <row r="149" spans="2:9">
      <c r="B149" s="142"/>
      <c r="C149" s="149"/>
      <c r="D149" s="144"/>
      <c r="E149" s="145"/>
      <c r="F149" s="148"/>
      <c r="G149" s="147"/>
      <c r="H149" s="148"/>
      <c r="I149" s="148"/>
    </row>
    <row r="150" spans="2:9">
      <c r="B150" s="142"/>
      <c r="C150" s="147"/>
      <c r="D150" s="144"/>
      <c r="E150" s="145"/>
      <c r="F150" s="148"/>
      <c r="G150" s="147"/>
      <c r="H150" s="148"/>
      <c r="I150" s="148"/>
    </row>
    <row r="151" spans="2:9">
      <c r="B151" s="142"/>
      <c r="C151" s="147"/>
      <c r="D151" s="144"/>
      <c r="E151" s="145"/>
      <c r="F151" s="148"/>
      <c r="G151" s="147"/>
      <c r="H151" s="148"/>
      <c r="I151" s="148"/>
    </row>
    <row r="152" spans="2:9">
      <c r="B152" s="142"/>
      <c r="C152" s="147"/>
      <c r="D152" s="144"/>
      <c r="E152" s="145"/>
      <c r="F152" s="148"/>
      <c r="G152" s="147"/>
      <c r="H152" s="148"/>
      <c r="I152" s="148"/>
    </row>
    <row r="153" spans="2:9">
      <c r="B153" s="142"/>
      <c r="C153" s="149"/>
      <c r="D153" s="144"/>
      <c r="E153" s="145"/>
      <c r="F153" s="148"/>
      <c r="G153" s="147"/>
      <c r="H153" s="148"/>
      <c r="I153" s="148"/>
    </row>
    <row r="154" spans="2:9">
      <c r="B154" s="142"/>
      <c r="C154" s="149"/>
      <c r="D154" s="144"/>
      <c r="E154" s="145"/>
      <c r="F154" s="146"/>
      <c r="G154" s="147"/>
      <c r="H154" s="148"/>
      <c r="I154" s="148"/>
    </row>
    <row r="155" spans="2:9">
      <c r="B155" s="142"/>
      <c r="C155" s="147"/>
      <c r="D155" s="144"/>
      <c r="E155" s="145"/>
      <c r="F155" s="148"/>
      <c r="G155" s="147"/>
      <c r="H155" s="148"/>
      <c r="I155" s="148"/>
    </row>
    <row r="156" spans="2:9">
      <c r="B156" s="152"/>
      <c r="C156" s="152"/>
      <c r="D156" s="152"/>
      <c r="E156" s="153"/>
      <c r="F156" s="153"/>
      <c r="G156" s="147"/>
      <c r="H156" s="153"/>
      <c r="I156" s="148"/>
    </row>
    <row r="157" spans="2:9">
      <c r="B157" s="142"/>
      <c r="C157" s="149"/>
      <c r="D157" s="144"/>
      <c r="E157" s="145"/>
      <c r="F157" s="148"/>
      <c r="G157" s="147"/>
      <c r="H157" s="148"/>
      <c r="I157" s="148"/>
    </row>
    <row r="158" spans="2:9">
      <c r="B158" s="142"/>
      <c r="C158" s="147"/>
      <c r="D158" s="144"/>
      <c r="E158" s="145"/>
      <c r="F158" s="148"/>
      <c r="G158" s="147"/>
      <c r="H158" s="148"/>
      <c r="I158" s="148"/>
    </row>
    <row r="159" spans="2:9">
      <c r="B159" s="142"/>
      <c r="C159" s="147"/>
      <c r="D159" s="144"/>
      <c r="E159" s="145"/>
      <c r="F159" s="148"/>
      <c r="G159" s="147"/>
      <c r="H159" s="148"/>
      <c r="I159" s="148"/>
    </row>
    <row r="160" spans="2:9">
      <c r="B160" s="142"/>
      <c r="C160" s="152"/>
      <c r="D160" s="142"/>
      <c r="E160" s="145"/>
      <c r="F160" s="146"/>
      <c r="G160" s="147"/>
      <c r="H160" s="146"/>
      <c r="I160" s="146"/>
    </row>
    <row r="161" spans="2:9">
      <c r="B161" s="142"/>
      <c r="C161" s="149"/>
      <c r="D161" s="144"/>
      <c r="E161" s="145"/>
      <c r="F161" s="148"/>
      <c r="G161" s="147"/>
      <c r="H161" s="148"/>
      <c r="I161" s="148"/>
    </row>
    <row r="162" spans="2:9">
      <c r="B162" s="142"/>
      <c r="C162" s="149"/>
      <c r="D162" s="144"/>
      <c r="E162" s="145"/>
      <c r="F162" s="148"/>
      <c r="G162" s="147"/>
      <c r="H162" s="148"/>
      <c r="I162" s="148"/>
    </row>
    <row r="163" spans="2:9">
      <c r="B163" s="142"/>
      <c r="C163" s="154"/>
      <c r="D163" s="155"/>
      <c r="E163" s="156"/>
      <c r="F163" s="148"/>
      <c r="G163" s="147"/>
      <c r="H163" s="148"/>
      <c r="I163" s="148"/>
    </row>
    <row r="164" spans="2:9">
      <c r="B164" s="142"/>
      <c r="C164" s="154"/>
      <c r="D164" s="155"/>
      <c r="E164" s="156"/>
      <c r="F164" s="148"/>
      <c r="G164" s="147"/>
      <c r="H164" s="148"/>
      <c r="I164" s="148"/>
    </row>
    <row r="165" spans="2:9">
      <c r="B165" s="142"/>
      <c r="C165" s="154"/>
      <c r="D165" s="155"/>
      <c r="E165" s="156"/>
      <c r="F165" s="148"/>
      <c r="G165" s="147"/>
      <c r="H165" s="148"/>
      <c r="I165" s="148"/>
    </row>
    <row r="166" spans="2:9">
      <c r="B166" s="142"/>
      <c r="C166" s="154"/>
      <c r="D166" s="155"/>
      <c r="E166" s="156"/>
      <c r="F166" s="148"/>
      <c r="G166" s="147"/>
      <c r="H166" s="148"/>
      <c r="I166" s="148"/>
    </row>
    <row r="167" spans="2:9">
      <c r="B167" s="142"/>
      <c r="C167" s="152"/>
      <c r="D167" s="142"/>
      <c r="E167" s="145"/>
      <c r="F167" s="146"/>
      <c r="G167" s="149"/>
      <c r="H167" s="146"/>
      <c r="I167" s="146"/>
    </row>
    <row r="168" spans="2:9">
      <c r="B168" s="142"/>
      <c r="C168" s="149"/>
      <c r="D168" s="142"/>
      <c r="E168" s="145"/>
      <c r="F168" s="146"/>
      <c r="G168" s="157"/>
      <c r="H168" s="146"/>
      <c r="I168" s="146"/>
    </row>
    <row r="169" spans="2:9">
      <c r="B169" s="158"/>
      <c r="C169" s="159"/>
      <c r="D169" s="159"/>
      <c r="E169" s="160"/>
      <c r="F169" s="161"/>
      <c r="G169" s="159"/>
      <c r="H169" s="161"/>
      <c r="I169" s="161"/>
    </row>
    <row r="170" spans="2:9">
      <c r="B170" s="158"/>
      <c r="C170" s="159"/>
      <c r="D170" s="159"/>
      <c r="E170" s="160"/>
      <c r="F170" s="161"/>
      <c r="G170" s="159"/>
      <c r="H170" s="161"/>
      <c r="I170" s="161"/>
    </row>
    <row r="171" spans="2:9">
      <c r="B171" s="158"/>
      <c r="C171" s="162"/>
      <c r="D171" s="237"/>
      <c r="E171" s="237"/>
      <c r="F171" s="237"/>
      <c r="G171" s="163"/>
      <c r="H171" s="241"/>
      <c r="I171" s="160"/>
    </row>
    <row r="172" spans="2:9">
      <c r="B172" s="158"/>
      <c r="C172" s="162"/>
      <c r="D172" s="237"/>
      <c r="E172" s="237"/>
      <c r="F172" s="237"/>
      <c r="G172" s="160"/>
      <c r="H172" s="241"/>
      <c r="I172" s="160"/>
    </row>
    <row r="173" spans="2:9">
      <c r="B173" s="158"/>
      <c r="C173" s="162"/>
      <c r="D173" s="237"/>
      <c r="E173" s="237"/>
      <c r="F173" s="237"/>
      <c r="G173" s="163"/>
      <c r="H173" s="241"/>
      <c r="I173" s="160"/>
    </row>
    <row r="174" spans="2:9">
      <c r="B174" s="158"/>
      <c r="C174" s="162"/>
      <c r="D174" s="142"/>
      <c r="E174" s="144"/>
      <c r="F174" s="164"/>
      <c r="G174" s="165"/>
      <c r="H174" s="166"/>
      <c r="I174" s="167"/>
    </row>
    <row r="175" spans="2:9">
      <c r="B175" s="158"/>
      <c r="C175" s="162"/>
      <c r="D175" s="237"/>
      <c r="E175" s="237"/>
      <c r="F175" s="237"/>
      <c r="G175" s="243"/>
      <c r="H175" s="244"/>
      <c r="I175" s="244"/>
    </row>
    <row r="176" spans="2:9">
      <c r="B176" s="158"/>
      <c r="C176" s="162"/>
      <c r="D176" s="237"/>
      <c r="E176" s="237"/>
      <c r="F176" s="237"/>
      <c r="G176" s="242"/>
      <c r="H176" s="242"/>
      <c r="I176" s="242"/>
    </row>
    <row r="177" spans="2:9">
      <c r="B177" s="158"/>
      <c r="C177" s="162"/>
      <c r="D177" s="237"/>
      <c r="E177" s="237"/>
      <c r="F177" s="237"/>
      <c r="G177" s="243"/>
      <c r="H177" s="244"/>
      <c r="I177" s="244"/>
    </row>
  </sheetData>
  <mergeCells count="30">
    <mergeCell ref="D176:F176"/>
    <mergeCell ref="G176:I176"/>
    <mergeCell ref="D177:F177"/>
    <mergeCell ref="G177:I177"/>
    <mergeCell ref="D171:F171"/>
    <mergeCell ref="H171:H173"/>
    <mergeCell ref="D172:F172"/>
    <mergeCell ref="D173:F173"/>
    <mergeCell ref="D175:F175"/>
    <mergeCell ref="G175:I175"/>
    <mergeCell ref="B133:B135"/>
    <mergeCell ref="C133:C135"/>
    <mergeCell ref="D133:D135"/>
    <mergeCell ref="E133:E135"/>
    <mergeCell ref="F133:G133"/>
    <mergeCell ref="H133:I133"/>
    <mergeCell ref="F134:F135"/>
    <mergeCell ref="G134:G135"/>
    <mergeCell ref="H134:H135"/>
    <mergeCell ref="I134:I135"/>
    <mergeCell ref="B7:B9"/>
    <mergeCell ref="C7:C9"/>
    <mergeCell ref="D7:D9"/>
    <mergeCell ref="E7:E9"/>
    <mergeCell ref="F7:G7"/>
    <mergeCell ref="H7:I7"/>
    <mergeCell ref="F8:F9"/>
    <mergeCell ref="G8:G9"/>
    <mergeCell ref="H8:H9"/>
    <mergeCell ref="I8:I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1"/>
  <sheetViews>
    <sheetView topLeftCell="A10" workbookViewId="0">
      <selection activeCell="C21" sqref="C21"/>
    </sheetView>
  </sheetViews>
  <sheetFormatPr defaultColWidth="11.42578125" defaultRowHeight="15"/>
  <cols>
    <col min="1" max="1" width="11.42578125" style="1"/>
    <col min="2" max="2" width="8.28515625" style="1" customWidth="1"/>
    <col min="3" max="3" width="68.7109375" style="1" customWidth="1"/>
    <col min="4" max="4" width="17.85546875" style="1" customWidth="1"/>
    <col min="5" max="5" width="11.42578125" style="1" customWidth="1"/>
    <col min="6" max="6" width="14.7109375" style="1" customWidth="1"/>
    <col min="7" max="7" width="15.42578125" style="1" customWidth="1"/>
    <col min="8" max="8" width="15.7109375" style="1" customWidth="1"/>
    <col min="9" max="9" width="14.42578125" style="1" customWidth="1"/>
    <col min="10" max="16384" width="11.42578125" style="1"/>
  </cols>
  <sheetData>
    <row r="2" spans="2:11">
      <c r="C2" s="168" t="s">
        <v>121</v>
      </c>
      <c r="D2" s="169"/>
      <c r="E2" s="169"/>
      <c r="F2" s="170"/>
    </row>
    <row r="3" spans="2:11" ht="15.75" thickBot="1"/>
    <row r="4" spans="2:11" ht="16.5" thickTop="1" thickBot="1">
      <c r="B4" s="9"/>
      <c r="C4" s="10"/>
      <c r="D4" s="11"/>
      <c r="E4" s="232" t="s">
        <v>131</v>
      </c>
      <c r="F4" s="233"/>
      <c r="G4" s="234"/>
      <c r="H4" s="233" t="s">
        <v>354</v>
      </c>
      <c r="I4" s="235"/>
    </row>
    <row r="5" spans="2:11" ht="30" customHeight="1">
      <c r="B5" s="12" t="s">
        <v>199</v>
      </c>
      <c r="C5" s="2" t="s">
        <v>200</v>
      </c>
      <c r="D5" s="2" t="s">
        <v>352</v>
      </c>
      <c r="E5" s="3" t="s">
        <v>202</v>
      </c>
      <c r="F5" s="6" t="s">
        <v>74</v>
      </c>
      <c r="G5" s="4" t="s">
        <v>314</v>
      </c>
      <c r="H5" s="7" t="s">
        <v>205</v>
      </c>
      <c r="I5" s="13" t="s">
        <v>206</v>
      </c>
    </row>
    <row r="6" spans="2:11">
      <c r="B6" s="58" t="s">
        <v>33</v>
      </c>
      <c r="C6" s="59" t="s">
        <v>198</v>
      </c>
      <c r="D6" s="17"/>
      <c r="E6" s="17"/>
      <c r="F6" s="20"/>
      <c r="G6" s="60"/>
      <c r="H6" s="60"/>
      <c r="I6" s="61"/>
    </row>
    <row r="7" spans="2:11">
      <c r="B7" s="58"/>
      <c r="C7" s="59" t="s">
        <v>34</v>
      </c>
      <c r="D7" s="17"/>
      <c r="E7" s="17"/>
      <c r="F7" s="20"/>
      <c r="G7" s="60"/>
      <c r="H7" s="60"/>
      <c r="I7" s="61"/>
    </row>
    <row r="8" spans="2:11">
      <c r="B8" s="58"/>
      <c r="C8" s="20"/>
      <c r="D8" s="17"/>
      <c r="E8" s="17"/>
      <c r="F8" s="20"/>
      <c r="G8" s="60"/>
      <c r="H8" s="60"/>
      <c r="I8" s="61"/>
    </row>
    <row r="9" spans="2:11">
      <c r="B9" s="58"/>
      <c r="C9" s="20" t="s">
        <v>207</v>
      </c>
      <c r="D9" s="17" t="s">
        <v>35</v>
      </c>
      <c r="E9" s="17">
        <v>0</v>
      </c>
      <c r="F9" s="20"/>
      <c r="G9" s="60"/>
      <c r="H9" s="60"/>
      <c r="I9" s="61"/>
    </row>
    <row r="10" spans="2:11">
      <c r="B10" s="58"/>
      <c r="C10" s="20"/>
      <c r="D10" s="17"/>
      <c r="E10" s="17"/>
      <c r="F10" s="20"/>
      <c r="G10" s="60"/>
      <c r="H10" s="60"/>
      <c r="I10" s="61"/>
    </row>
    <row r="11" spans="2:11">
      <c r="B11" s="58" t="s">
        <v>17</v>
      </c>
      <c r="C11" s="21" t="s">
        <v>208</v>
      </c>
      <c r="D11" s="17" t="s">
        <v>35</v>
      </c>
      <c r="E11" s="17">
        <v>2</v>
      </c>
      <c r="F11" s="60">
        <v>225800</v>
      </c>
      <c r="G11" s="60">
        <f>F11*E11</f>
        <v>451600</v>
      </c>
      <c r="H11" s="60">
        <v>22580</v>
      </c>
      <c r="I11" s="61">
        <f>H11*E11</f>
        <v>45160</v>
      </c>
      <c r="K11" s="5"/>
    </row>
    <row r="12" spans="2:11">
      <c r="B12" s="58"/>
      <c r="C12" s="21" t="s">
        <v>142</v>
      </c>
      <c r="D12" s="17"/>
      <c r="E12" s="17"/>
      <c r="F12" s="20"/>
      <c r="G12" s="60"/>
      <c r="H12" s="60"/>
      <c r="I12" s="61"/>
      <c r="K12" s="5"/>
    </row>
    <row r="13" spans="2:11" ht="14.25" customHeight="1">
      <c r="B13" s="58"/>
      <c r="C13" s="25" t="s">
        <v>143</v>
      </c>
      <c r="D13" s="17"/>
      <c r="E13" s="17"/>
      <c r="F13" s="20"/>
      <c r="G13" s="60"/>
      <c r="H13" s="60"/>
      <c r="I13" s="61"/>
      <c r="K13" s="5"/>
    </row>
    <row r="14" spans="2:11">
      <c r="B14" s="58"/>
      <c r="C14" s="20" t="s">
        <v>230</v>
      </c>
      <c r="D14" s="17"/>
      <c r="E14" s="17"/>
      <c r="F14" s="20"/>
      <c r="G14" s="60"/>
      <c r="H14" s="60"/>
      <c r="I14" s="61"/>
      <c r="K14" s="5"/>
    </row>
    <row r="15" spans="2:11">
      <c r="B15" s="62"/>
      <c r="C15" s="16" t="s">
        <v>329</v>
      </c>
      <c r="D15" s="17"/>
      <c r="E15" s="17"/>
      <c r="F15" s="20"/>
      <c r="G15" s="60"/>
      <c r="H15" s="60"/>
      <c r="I15" s="61"/>
      <c r="K15" s="5"/>
    </row>
    <row r="16" spans="2:11">
      <c r="B16" s="62"/>
      <c r="C16" s="16" t="s">
        <v>335</v>
      </c>
      <c r="D16" s="17"/>
      <c r="E16" s="17"/>
      <c r="F16" s="20"/>
      <c r="G16" s="60"/>
      <c r="H16" s="60"/>
      <c r="I16" s="61"/>
      <c r="K16" s="5"/>
    </row>
    <row r="17" spans="2:11">
      <c r="B17" s="62"/>
      <c r="C17" s="16" t="s">
        <v>361</v>
      </c>
      <c r="D17" s="17"/>
      <c r="E17" s="17"/>
      <c r="F17" s="20"/>
      <c r="G17" s="60"/>
      <c r="H17" s="60"/>
      <c r="I17" s="61"/>
      <c r="K17" s="5"/>
    </row>
    <row r="18" spans="2:11">
      <c r="B18" s="62"/>
      <c r="C18" s="16" t="s">
        <v>148</v>
      </c>
      <c r="D18" s="17"/>
      <c r="E18" s="17"/>
      <c r="F18" s="20"/>
      <c r="G18" s="60"/>
      <c r="H18" s="60"/>
      <c r="I18" s="61"/>
      <c r="K18" s="5"/>
    </row>
    <row r="19" spans="2:11" ht="30">
      <c r="B19" s="62"/>
      <c r="C19" s="25" t="s">
        <v>209</v>
      </c>
      <c r="D19" s="17"/>
      <c r="E19" s="17"/>
      <c r="F19" s="20"/>
      <c r="G19" s="60"/>
      <c r="H19" s="60"/>
      <c r="I19" s="61"/>
      <c r="K19" s="5"/>
    </row>
    <row r="20" spans="2:11">
      <c r="B20" s="62"/>
      <c r="C20" s="26" t="s">
        <v>330</v>
      </c>
      <c r="D20" s="17"/>
      <c r="E20" s="17"/>
      <c r="F20" s="20"/>
      <c r="G20" s="60"/>
      <c r="H20" s="60"/>
      <c r="I20" s="61"/>
      <c r="K20" s="5"/>
    </row>
    <row r="21" spans="2:11">
      <c r="B21" s="62"/>
      <c r="C21" s="26" t="s">
        <v>335</v>
      </c>
      <c r="D21" s="17"/>
      <c r="E21" s="17"/>
      <c r="F21" s="20"/>
      <c r="G21" s="60"/>
      <c r="H21" s="60"/>
      <c r="I21" s="61"/>
      <c r="K21" s="5"/>
    </row>
    <row r="22" spans="2:11">
      <c r="B22" s="62"/>
      <c r="C22" s="26" t="s">
        <v>147</v>
      </c>
      <c r="D22" s="17"/>
      <c r="E22" s="17"/>
      <c r="F22" s="20"/>
      <c r="G22" s="60"/>
      <c r="H22" s="60"/>
      <c r="I22" s="61"/>
      <c r="K22" s="5"/>
    </row>
    <row r="23" spans="2:11">
      <c r="B23" s="62"/>
      <c r="C23" s="26" t="s">
        <v>151</v>
      </c>
      <c r="D23" s="17"/>
      <c r="E23" s="17"/>
      <c r="F23" s="20"/>
      <c r="G23" s="60"/>
      <c r="H23" s="60"/>
      <c r="I23" s="61"/>
      <c r="K23" s="5"/>
    </row>
    <row r="24" spans="2:11">
      <c r="B24" s="62"/>
      <c r="C24" s="20"/>
      <c r="D24" s="17"/>
      <c r="E24" s="17"/>
      <c r="F24" s="20"/>
      <c r="G24" s="60"/>
      <c r="H24" s="60"/>
      <c r="I24" s="61"/>
    </row>
    <row r="25" spans="2:11">
      <c r="B25" s="62" t="s">
        <v>18</v>
      </c>
      <c r="C25" s="21" t="s">
        <v>152</v>
      </c>
      <c r="D25" s="17" t="s">
        <v>35</v>
      </c>
      <c r="E25" s="17">
        <v>2</v>
      </c>
      <c r="F25" s="60">
        <v>1081295</v>
      </c>
      <c r="G25" s="60">
        <f t="shared" ref="G25:G68" si="0">F25*E25</f>
        <v>2162590</v>
      </c>
      <c r="H25" s="60">
        <v>133000</v>
      </c>
      <c r="I25" s="61">
        <f t="shared" ref="I25:I68" si="1">H25*E25</f>
        <v>266000</v>
      </c>
    </row>
    <row r="26" spans="2:11">
      <c r="B26" s="62"/>
      <c r="C26" s="21" t="s">
        <v>142</v>
      </c>
      <c r="D26" s="17"/>
      <c r="E26" s="17"/>
      <c r="F26" s="20"/>
      <c r="G26" s="60"/>
      <c r="H26" s="60"/>
      <c r="I26" s="61"/>
    </row>
    <row r="27" spans="2:11">
      <c r="B27" s="62"/>
      <c r="C27" s="20" t="s">
        <v>210</v>
      </c>
      <c r="D27" s="17"/>
      <c r="E27" s="17"/>
      <c r="F27" s="20"/>
      <c r="G27" s="60"/>
      <c r="H27" s="60"/>
      <c r="I27" s="61"/>
    </row>
    <row r="28" spans="2:11">
      <c r="B28" s="62"/>
      <c r="C28" s="20" t="s">
        <v>211</v>
      </c>
      <c r="D28" s="17"/>
      <c r="E28" s="17"/>
      <c r="F28" s="20"/>
      <c r="G28" s="60"/>
      <c r="H28" s="60"/>
      <c r="I28" s="61"/>
    </row>
    <row r="29" spans="2:11">
      <c r="B29" s="62"/>
      <c r="C29" s="20" t="s">
        <v>36</v>
      </c>
      <c r="D29" s="17"/>
      <c r="E29" s="17"/>
      <c r="F29" s="20"/>
      <c r="G29" s="60"/>
      <c r="H29" s="60"/>
      <c r="I29" s="61"/>
    </row>
    <row r="30" spans="2:11">
      <c r="B30" s="62"/>
      <c r="C30" s="20" t="s">
        <v>363</v>
      </c>
      <c r="D30" s="17"/>
      <c r="E30" s="17"/>
      <c r="F30" s="20"/>
      <c r="G30" s="60"/>
      <c r="H30" s="60"/>
      <c r="I30" s="61"/>
    </row>
    <row r="31" spans="2:11">
      <c r="B31" s="62"/>
      <c r="C31" s="20" t="s">
        <v>213</v>
      </c>
      <c r="D31" s="17"/>
      <c r="E31" s="17"/>
      <c r="F31" s="20"/>
      <c r="G31" s="60"/>
      <c r="H31" s="60"/>
      <c r="I31" s="61"/>
    </row>
    <row r="32" spans="2:11">
      <c r="B32" s="62"/>
      <c r="C32" s="20" t="s">
        <v>328</v>
      </c>
      <c r="D32" s="17"/>
      <c r="E32" s="17"/>
      <c r="F32" s="20"/>
      <c r="G32" s="60"/>
      <c r="H32" s="60"/>
      <c r="I32" s="61"/>
    </row>
    <row r="33" spans="2:9">
      <c r="B33" s="62"/>
      <c r="C33" s="20" t="s">
        <v>336</v>
      </c>
      <c r="D33" s="17"/>
      <c r="E33" s="17"/>
      <c r="F33" s="20"/>
      <c r="G33" s="60"/>
      <c r="H33" s="60"/>
      <c r="I33" s="61"/>
    </row>
    <row r="34" spans="2:9">
      <c r="B34" s="62"/>
      <c r="C34" s="20" t="s">
        <v>364</v>
      </c>
      <c r="D34" s="17"/>
      <c r="E34" s="17"/>
      <c r="F34" s="20"/>
      <c r="G34" s="60"/>
      <c r="H34" s="60"/>
      <c r="I34" s="61"/>
    </row>
    <row r="35" spans="2:9">
      <c r="B35" s="62"/>
      <c r="C35" s="20" t="s">
        <v>37</v>
      </c>
      <c r="D35" s="17"/>
      <c r="E35" s="17"/>
      <c r="F35" s="20"/>
      <c r="G35" s="60"/>
      <c r="H35" s="60"/>
      <c r="I35" s="61"/>
    </row>
    <row r="36" spans="2:9">
      <c r="B36" s="62"/>
      <c r="C36" s="20" t="s">
        <v>357</v>
      </c>
      <c r="D36" s="17"/>
      <c r="E36" s="17"/>
      <c r="F36" s="20"/>
      <c r="G36" s="60"/>
      <c r="H36" s="60"/>
      <c r="I36" s="61"/>
    </row>
    <row r="37" spans="2:9">
      <c r="B37" s="62"/>
      <c r="C37" s="20" t="s">
        <v>365</v>
      </c>
      <c r="D37" s="17"/>
      <c r="E37" s="17"/>
      <c r="F37" s="20"/>
      <c r="G37" s="60"/>
      <c r="H37" s="60"/>
      <c r="I37" s="61"/>
    </row>
    <row r="38" spans="2:9">
      <c r="B38" s="62"/>
      <c r="C38" s="20" t="s">
        <v>216</v>
      </c>
      <c r="D38" s="17"/>
      <c r="E38" s="17"/>
      <c r="F38" s="20"/>
      <c r="G38" s="60"/>
      <c r="H38" s="60"/>
      <c r="I38" s="61"/>
    </row>
    <row r="39" spans="2:9">
      <c r="B39" s="62"/>
      <c r="C39" s="20" t="s">
        <v>217</v>
      </c>
      <c r="D39" s="17"/>
      <c r="E39" s="17"/>
      <c r="F39" s="20"/>
      <c r="G39" s="60"/>
      <c r="H39" s="60"/>
      <c r="I39" s="61"/>
    </row>
    <row r="40" spans="2:9">
      <c r="B40" s="62"/>
      <c r="C40" s="20" t="s">
        <v>218</v>
      </c>
      <c r="D40" s="17"/>
      <c r="E40" s="17"/>
      <c r="F40" s="20"/>
      <c r="G40" s="60"/>
      <c r="H40" s="60"/>
      <c r="I40" s="61"/>
    </row>
    <row r="41" spans="2:9">
      <c r="B41" s="62"/>
      <c r="C41" s="20" t="s">
        <v>331</v>
      </c>
      <c r="D41" s="17"/>
      <c r="E41" s="17"/>
      <c r="F41" s="20"/>
      <c r="G41" s="60"/>
      <c r="H41" s="60"/>
      <c r="I41" s="61"/>
    </row>
    <row r="42" spans="2:9">
      <c r="B42" s="62"/>
      <c r="C42" s="20" t="s">
        <v>337</v>
      </c>
      <c r="D42" s="17"/>
      <c r="E42" s="17"/>
      <c r="F42" s="20"/>
      <c r="G42" s="60"/>
      <c r="H42" s="60"/>
      <c r="I42" s="61"/>
    </row>
    <row r="43" spans="2:9">
      <c r="B43" s="62"/>
      <c r="C43" s="20" t="s">
        <v>367</v>
      </c>
      <c r="D43" s="17"/>
      <c r="E43" s="17"/>
      <c r="F43" s="20"/>
      <c r="G43" s="60"/>
      <c r="H43" s="60"/>
      <c r="I43" s="61"/>
    </row>
    <row r="44" spans="2:9">
      <c r="B44" s="62"/>
      <c r="C44" s="20" t="s">
        <v>358</v>
      </c>
      <c r="D44" s="17"/>
      <c r="E44" s="17"/>
      <c r="F44" s="20"/>
      <c r="G44" s="60"/>
      <c r="H44" s="60"/>
      <c r="I44" s="61"/>
    </row>
    <row r="45" spans="2:9">
      <c r="B45" s="62"/>
      <c r="C45" s="20" t="s">
        <v>368</v>
      </c>
      <c r="D45" s="17"/>
      <c r="E45" s="17"/>
      <c r="F45" s="20"/>
      <c r="G45" s="60"/>
      <c r="H45" s="60"/>
      <c r="I45" s="61"/>
    </row>
    <row r="46" spans="2:9">
      <c r="B46" s="62"/>
      <c r="C46" s="20" t="s">
        <v>38</v>
      </c>
      <c r="D46" s="17"/>
      <c r="E46" s="17"/>
      <c r="F46" s="20"/>
      <c r="G46" s="60"/>
      <c r="H46" s="60"/>
      <c r="I46" s="61"/>
    </row>
    <row r="47" spans="2:9">
      <c r="B47" s="62"/>
      <c r="C47" s="20" t="s">
        <v>167</v>
      </c>
      <c r="D47" s="17"/>
      <c r="E47" s="17"/>
      <c r="F47" s="20"/>
      <c r="G47" s="60"/>
      <c r="H47" s="60"/>
      <c r="I47" s="61"/>
    </row>
    <row r="48" spans="2:9">
      <c r="B48" s="62"/>
      <c r="C48" s="20" t="s">
        <v>220</v>
      </c>
      <c r="D48" s="17"/>
      <c r="E48" s="17"/>
      <c r="F48" s="20"/>
      <c r="G48" s="60"/>
      <c r="H48" s="60"/>
      <c r="I48" s="61"/>
    </row>
    <row r="49" spans="2:9">
      <c r="B49" s="62"/>
      <c r="C49" s="20"/>
      <c r="D49" s="17"/>
      <c r="E49" s="17"/>
      <c r="F49" s="20"/>
      <c r="G49" s="60"/>
      <c r="H49" s="60"/>
      <c r="I49" s="61"/>
    </row>
    <row r="50" spans="2:9">
      <c r="B50" s="15" t="s">
        <v>19</v>
      </c>
      <c r="C50" s="21" t="s">
        <v>221</v>
      </c>
      <c r="D50" s="17" t="s">
        <v>35</v>
      </c>
      <c r="E50" s="17">
        <v>1</v>
      </c>
      <c r="F50" s="63">
        <v>4025597</v>
      </c>
      <c r="G50" s="60">
        <f t="shared" si="0"/>
        <v>4025597</v>
      </c>
      <c r="H50" s="60">
        <v>243000</v>
      </c>
      <c r="I50" s="61">
        <f t="shared" si="1"/>
        <v>243000</v>
      </c>
    </row>
    <row r="51" spans="2:9">
      <c r="B51" s="62"/>
      <c r="C51" s="21" t="s">
        <v>142</v>
      </c>
      <c r="D51" s="17"/>
      <c r="E51" s="17"/>
      <c r="F51" s="20"/>
      <c r="G51" s="60"/>
      <c r="H51" s="60"/>
      <c r="I51" s="61"/>
    </row>
    <row r="52" spans="2:9">
      <c r="B52" s="62"/>
      <c r="C52" s="25" t="s">
        <v>318</v>
      </c>
      <c r="D52" s="17"/>
      <c r="E52" s="17"/>
      <c r="F52" s="20"/>
      <c r="G52" s="60"/>
      <c r="H52" s="60"/>
      <c r="I52" s="61"/>
    </row>
    <row r="53" spans="2:9">
      <c r="B53" s="62"/>
      <c r="C53" s="20" t="s">
        <v>211</v>
      </c>
      <c r="D53" s="17"/>
      <c r="E53" s="17"/>
      <c r="F53" s="20"/>
      <c r="G53" s="60"/>
      <c r="H53" s="60"/>
      <c r="I53" s="61"/>
    </row>
    <row r="54" spans="2:9">
      <c r="B54" s="62"/>
      <c r="C54" s="20" t="s">
        <v>36</v>
      </c>
      <c r="D54" s="17"/>
      <c r="E54" s="17"/>
      <c r="F54" s="20"/>
      <c r="G54" s="60"/>
      <c r="H54" s="60"/>
      <c r="I54" s="61"/>
    </row>
    <row r="55" spans="2:9">
      <c r="B55" s="62"/>
      <c r="C55" s="20" t="s">
        <v>212</v>
      </c>
      <c r="D55" s="17"/>
      <c r="E55" s="17"/>
      <c r="F55" s="20"/>
      <c r="G55" s="60"/>
      <c r="H55" s="60"/>
      <c r="I55" s="61"/>
    </row>
    <row r="56" spans="2:9">
      <c r="B56" s="62"/>
      <c r="C56" s="20" t="s">
        <v>223</v>
      </c>
      <c r="D56" s="17"/>
      <c r="E56" s="17"/>
      <c r="F56" s="20"/>
      <c r="G56" s="60"/>
      <c r="H56" s="60"/>
      <c r="I56" s="61"/>
    </row>
    <row r="57" spans="2:9">
      <c r="B57" s="62"/>
      <c r="C57" s="20" t="s">
        <v>328</v>
      </c>
      <c r="D57" s="17"/>
      <c r="E57" s="17"/>
      <c r="F57" s="20"/>
      <c r="G57" s="60"/>
      <c r="H57" s="60"/>
      <c r="I57" s="61"/>
    </row>
    <row r="58" spans="2:9">
      <c r="B58" s="62"/>
      <c r="C58" s="20" t="s">
        <v>336</v>
      </c>
      <c r="D58" s="17"/>
      <c r="E58" s="17"/>
      <c r="F58" s="20"/>
      <c r="G58" s="60"/>
      <c r="H58" s="60"/>
      <c r="I58" s="61"/>
    </row>
    <row r="59" spans="2:9">
      <c r="B59" s="62"/>
      <c r="C59" s="20" t="s">
        <v>364</v>
      </c>
      <c r="D59" s="17"/>
      <c r="E59" s="17"/>
      <c r="F59" s="20"/>
      <c r="G59" s="60"/>
      <c r="H59" s="60"/>
      <c r="I59" s="61"/>
    </row>
    <row r="60" spans="2:9">
      <c r="B60" s="62"/>
      <c r="C60" s="20" t="s">
        <v>37</v>
      </c>
      <c r="D60" s="17"/>
      <c r="E60" s="17"/>
      <c r="F60" s="20"/>
      <c r="G60" s="60"/>
      <c r="H60" s="60"/>
      <c r="I60" s="61"/>
    </row>
    <row r="61" spans="2:9">
      <c r="B61" s="62"/>
      <c r="C61" s="20" t="s">
        <v>359</v>
      </c>
      <c r="D61" s="17"/>
      <c r="E61" s="17"/>
      <c r="F61" s="20"/>
      <c r="G61" s="60"/>
      <c r="H61" s="60"/>
      <c r="I61" s="61"/>
    </row>
    <row r="62" spans="2:9">
      <c r="B62" s="62"/>
      <c r="C62" s="20" t="s">
        <v>366</v>
      </c>
      <c r="D62" s="17"/>
      <c r="E62" s="17"/>
      <c r="F62" s="20"/>
      <c r="G62" s="60"/>
      <c r="H62" s="60"/>
      <c r="I62" s="61"/>
    </row>
    <row r="63" spans="2:9">
      <c r="B63" s="62"/>
      <c r="C63" s="20" t="s">
        <v>216</v>
      </c>
      <c r="D63" s="17"/>
      <c r="E63" s="17"/>
      <c r="F63" s="20"/>
      <c r="G63" s="60"/>
      <c r="H63" s="60"/>
      <c r="I63" s="61"/>
    </row>
    <row r="64" spans="2:9">
      <c r="B64" s="62"/>
      <c r="C64" s="25" t="s">
        <v>9</v>
      </c>
      <c r="D64" s="17"/>
      <c r="E64" s="17"/>
      <c r="F64" s="20"/>
      <c r="G64" s="60"/>
      <c r="H64" s="60"/>
      <c r="I64" s="61"/>
    </row>
    <row r="65" spans="2:9">
      <c r="B65" s="62"/>
      <c r="C65" s="20" t="s">
        <v>167</v>
      </c>
      <c r="D65" s="17"/>
      <c r="E65" s="17"/>
      <c r="F65" s="20"/>
      <c r="G65" s="60"/>
      <c r="H65" s="60"/>
      <c r="I65" s="61"/>
    </row>
    <row r="66" spans="2:9">
      <c r="B66" s="62"/>
      <c r="C66" s="20" t="s">
        <v>220</v>
      </c>
      <c r="D66" s="17"/>
      <c r="E66" s="17"/>
      <c r="F66" s="20"/>
      <c r="G66" s="60"/>
      <c r="H66" s="60"/>
      <c r="I66" s="61"/>
    </row>
    <row r="67" spans="2:9">
      <c r="B67" s="62"/>
      <c r="C67" s="20"/>
      <c r="D67" s="17"/>
      <c r="E67" s="17"/>
      <c r="F67" s="20"/>
      <c r="G67" s="60"/>
      <c r="H67" s="60"/>
      <c r="I67" s="61"/>
    </row>
    <row r="68" spans="2:9">
      <c r="B68" s="64" t="s">
        <v>39</v>
      </c>
      <c r="C68" s="21" t="s">
        <v>177</v>
      </c>
      <c r="D68" s="17" t="s">
        <v>35</v>
      </c>
      <c r="E68" s="17"/>
      <c r="F68" s="60">
        <v>504325</v>
      </c>
      <c r="G68" s="60">
        <f t="shared" si="0"/>
        <v>0</v>
      </c>
      <c r="H68" s="60">
        <v>66439</v>
      </c>
      <c r="I68" s="61">
        <f t="shared" si="1"/>
        <v>0</v>
      </c>
    </row>
    <row r="69" spans="2:9">
      <c r="B69" s="62"/>
      <c r="C69" s="21" t="s">
        <v>142</v>
      </c>
      <c r="D69" s="20"/>
      <c r="E69" s="20"/>
      <c r="F69" s="20"/>
      <c r="G69" s="60"/>
      <c r="H69" s="20"/>
      <c r="I69" s="61"/>
    </row>
    <row r="70" spans="2:9">
      <c r="B70" s="62"/>
      <c r="C70" s="20" t="s">
        <v>225</v>
      </c>
      <c r="D70" s="17"/>
      <c r="E70" s="17"/>
      <c r="F70" s="20"/>
      <c r="G70" s="60"/>
      <c r="H70" s="60"/>
      <c r="I70" s="61"/>
    </row>
    <row r="71" spans="2:9">
      <c r="B71" s="62"/>
      <c r="C71" s="20" t="s">
        <v>226</v>
      </c>
      <c r="D71" s="17"/>
      <c r="E71" s="17"/>
      <c r="F71" s="20"/>
      <c r="G71" s="60"/>
      <c r="H71" s="60"/>
      <c r="I71" s="61"/>
    </row>
    <row r="72" spans="2:9">
      <c r="B72" s="62"/>
      <c r="C72" s="20" t="s">
        <v>227</v>
      </c>
      <c r="D72" s="17"/>
      <c r="E72" s="17"/>
      <c r="F72" s="20"/>
      <c r="G72" s="60"/>
      <c r="H72" s="60"/>
      <c r="I72" s="61"/>
    </row>
    <row r="73" spans="2:9">
      <c r="B73" s="62"/>
      <c r="C73" s="20" t="s">
        <v>228</v>
      </c>
      <c r="D73" s="17"/>
      <c r="E73" s="17"/>
      <c r="F73" s="20"/>
      <c r="G73" s="60"/>
      <c r="H73" s="60"/>
      <c r="I73" s="61"/>
    </row>
    <row r="74" spans="2:9">
      <c r="B74" s="62"/>
      <c r="C74" s="20" t="s">
        <v>332</v>
      </c>
      <c r="D74" s="17"/>
      <c r="E74" s="17"/>
      <c r="F74" s="20"/>
      <c r="G74" s="60"/>
      <c r="H74" s="60"/>
      <c r="I74" s="61"/>
    </row>
    <row r="75" spans="2:9">
      <c r="B75" s="62"/>
      <c r="C75" s="20" t="s">
        <v>338</v>
      </c>
      <c r="D75" s="17"/>
      <c r="E75" s="17"/>
      <c r="F75" s="20"/>
      <c r="G75" s="60"/>
      <c r="H75" s="60"/>
      <c r="I75" s="61"/>
    </row>
    <row r="76" spans="2:9">
      <c r="B76" s="62"/>
      <c r="C76" s="20" t="s">
        <v>372</v>
      </c>
      <c r="D76" s="17"/>
      <c r="E76" s="17"/>
      <c r="F76" s="20"/>
      <c r="G76" s="60"/>
      <c r="H76" s="60"/>
      <c r="I76" s="61"/>
    </row>
    <row r="77" spans="2:9">
      <c r="B77" s="62"/>
      <c r="C77" s="20" t="s">
        <v>40</v>
      </c>
      <c r="D77" s="17"/>
      <c r="E77" s="17"/>
      <c r="F77" s="20"/>
      <c r="G77" s="60"/>
      <c r="H77" s="60"/>
      <c r="I77" s="61"/>
    </row>
    <row r="78" spans="2:9">
      <c r="B78" s="62"/>
      <c r="C78" s="20" t="s">
        <v>360</v>
      </c>
      <c r="D78" s="17"/>
      <c r="E78" s="17"/>
      <c r="F78" s="20"/>
      <c r="G78" s="60"/>
      <c r="H78" s="60"/>
      <c r="I78" s="61"/>
    </row>
    <row r="79" spans="2:9">
      <c r="B79" s="62"/>
      <c r="C79" s="20" t="s">
        <v>229</v>
      </c>
      <c r="D79" s="17"/>
      <c r="E79" s="17"/>
      <c r="F79" s="20"/>
      <c r="G79" s="60"/>
      <c r="H79" s="60"/>
      <c r="I79" s="61"/>
    </row>
    <row r="80" spans="2:9">
      <c r="B80" s="62"/>
      <c r="C80" s="20" t="s">
        <v>369</v>
      </c>
      <c r="D80" s="17"/>
      <c r="E80" s="17"/>
      <c r="F80" s="20"/>
      <c r="G80" s="60"/>
      <c r="H80" s="60"/>
      <c r="I80" s="61"/>
    </row>
    <row r="81" spans="2:9">
      <c r="B81" s="62"/>
      <c r="C81" s="20" t="s">
        <v>38</v>
      </c>
      <c r="D81" s="17"/>
      <c r="E81" s="17"/>
      <c r="F81" s="20"/>
      <c r="G81" s="60"/>
      <c r="H81" s="60"/>
      <c r="I81" s="61"/>
    </row>
    <row r="82" spans="2:9">
      <c r="B82" s="62"/>
      <c r="C82" s="20" t="s">
        <v>371</v>
      </c>
      <c r="D82" s="17"/>
      <c r="E82" s="17"/>
      <c r="F82" s="20"/>
      <c r="G82" s="60"/>
      <c r="H82" s="60"/>
      <c r="I82" s="61"/>
    </row>
    <row r="83" spans="2:9">
      <c r="B83" s="62"/>
      <c r="C83" s="20" t="s">
        <v>220</v>
      </c>
      <c r="D83" s="17"/>
      <c r="E83" s="17"/>
      <c r="F83" s="20"/>
      <c r="G83" s="60"/>
      <c r="H83" s="60"/>
      <c r="I83" s="61"/>
    </row>
    <row r="84" spans="2:9">
      <c r="B84" s="62"/>
      <c r="C84" s="20"/>
      <c r="D84" s="17"/>
      <c r="E84" s="17"/>
      <c r="F84" s="20"/>
      <c r="G84" s="60"/>
      <c r="H84" s="60"/>
      <c r="I84" s="61"/>
    </row>
    <row r="85" spans="2:9">
      <c r="B85" s="62" t="s">
        <v>41</v>
      </c>
      <c r="C85" s="21" t="s">
        <v>177</v>
      </c>
      <c r="D85" s="17" t="s">
        <v>35</v>
      </c>
      <c r="E85" s="17">
        <v>2</v>
      </c>
      <c r="F85" s="60">
        <v>495015</v>
      </c>
      <c r="G85" s="60">
        <f t="shared" ref="G85:G139" si="2">F85*E85</f>
        <v>990030</v>
      </c>
      <c r="H85" s="60">
        <v>66439</v>
      </c>
      <c r="I85" s="61">
        <f t="shared" ref="I85:I139" si="3">H85*E85</f>
        <v>132878</v>
      </c>
    </row>
    <row r="86" spans="2:9">
      <c r="B86" s="62"/>
      <c r="C86" s="21" t="s">
        <v>142</v>
      </c>
      <c r="D86" s="17"/>
      <c r="E86" s="17"/>
      <c r="F86" s="20"/>
      <c r="G86" s="60"/>
      <c r="H86" s="60"/>
      <c r="I86" s="61"/>
    </row>
    <row r="87" spans="2:9">
      <c r="B87" s="62"/>
      <c r="C87" s="16" t="s">
        <v>234</v>
      </c>
      <c r="D87" s="17"/>
      <c r="E87" s="17"/>
      <c r="F87" s="20"/>
      <c r="G87" s="60"/>
      <c r="H87" s="60"/>
      <c r="I87" s="61"/>
    </row>
    <row r="88" spans="2:9">
      <c r="B88" s="62"/>
      <c r="C88" s="16" t="s">
        <v>180</v>
      </c>
      <c r="D88" s="17"/>
      <c r="E88" s="17"/>
      <c r="F88" s="20"/>
      <c r="G88" s="60"/>
      <c r="H88" s="60"/>
      <c r="I88" s="61"/>
    </row>
    <row r="89" spans="2:9">
      <c r="B89" s="62"/>
      <c r="C89" s="20" t="s">
        <v>231</v>
      </c>
      <c r="D89" s="17"/>
      <c r="E89" s="17"/>
      <c r="F89" s="20"/>
      <c r="G89" s="60"/>
      <c r="H89" s="60"/>
      <c r="I89" s="61"/>
    </row>
    <row r="90" spans="2:9">
      <c r="B90" s="62"/>
      <c r="C90" s="16" t="s">
        <v>145</v>
      </c>
      <c r="D90" s="17"/>
      <c r="E90" s="17"/>
      <c r="F90" s="20"/>
      <c r="G90" s="60"/>
      <c r="H90" s="60"/>
      <c r="I90" s="61"/>
    </row>
    <row r="91" spans="2:9">
      <c r="B91" s="62"/>
      <c r="C91" s="16" t="s">
        <v>335</v>
      </c>
      <c r="D91" s="17"/>
      <c r="E91" s="17"/>
      <c r="F91" s="20"/>
      <c r="G91" s="60"/>
      <c r="H91" s="60"/>
      <c r="I91" s="61"/>
    </row>
    <row r="92" spans="2:9">
      <c r="B92" s="62"/>
      <c r="C92" s="16" t="s">
        <v>147</v>
      </c>
      <c r="D92" s="17"/>
      <c r="E92" s="17"/>
      <c r="F92" s="20"/>
      <c r="G92" s="60"/>
      <c r="H92" s="60"/>
      <c r="I92" s="61"/>
    </row>
    <row r="93" spans="2:9">
      <c r="B93" s="62"/>
      <c r="C93" s="20" t="s">
        <v>167</v>
      </c>
      <c r="D93" s="17"/>
      <c r="E93" s="17"/>
      <c r="F93" s="20"/>
      <c r="G93" s="60"/>
      <c r="H93" s="60"/>
      <c r="I93" s="61"/>
    </row>
    <row r="94" spans="2:9">
      <c r="B94" s="62"/>
      <c r="C94" s="20" t="s">
        <v>220</v>
      </c>
      <c r="D94" s="17"/>
      <c r="E94" s="17"/>
      <c r="F94" s="20"/>
      <c r="G94" s="60"/>
      <c r="H94" s="60"/>
      <c r="I94" s="61"/>
    </row>
    <row r="95" spans="2:9">
      <c r="B95" s="62"/>
      <c r="C95" s="20"/>
      <c r="D95" s="17"/>
      <c r="E95" s="17"/>
      <c r="F95" s="20"/>
      <c r="G95" s="60"/>
      <c r="H95" s="60"/>
      <c r="I95" s="61"/>
    </row>
    <row r="96" spans="2:9">
      <c r="B96" s="62" t="s">
        <v>42</v>
      </c>
      <c r="C96" s="21" t="s">
        <v>232</v>
      </c>
      <c r="D96" s="17" t="s">
        <v>35</v>
      </c>
      <c r="E96" s="17">
        <v>1</v>
      </c>
      <c r="F96" s="60">
        <v>1365284</v>
      </c>
      <c r="G96" s="60">
        <f t="shared" si="2"/>
        <v>1365284</v>
      </c>
      <c r="H96" s="60">
        <v>133000</v>
      </c>
      <c r="I96" s="61">
        <f t="shared" si="3"/>
        <v>133000</v>
      </c>
    </row>
    <row r="97" spans="2:9">
      <c r="B97" s="62"/>
      <c r="C97" s="21" t="s">
        <v>142</v>
      </c>
      <c r="D97" s="17"/>
      <c r="E97" s="17"/>
      <c r="F97" s="20"/>
      <c r="G97" s="60"/>
      <c r="H97" s="60"/>
      <c r="I97" s="61"/>
    </row>
    <row r="98" spans="2:9">
      <c r="B98" s="62"/>
      <c r="C98" s="20" t="s">
        <v>210</v>
      </c>
      <c r="D98" s="17"/>
      <c r="E98" s="17"/>
      <c r="F98" s="20"/>
      <c r="G98" s="60"/>
      <c r="H98" s="60"/>
      <c r="I98" s="61"/>
    </row>
    <row r="99" spans="2:9">
      <c r="B99" s="62"/>
      <c r="C99" s="20" t="s">
        <v>211</v>
      </c>
      <c r="D99" s="17"/>
      <c r="E99" s="17"/>
      <c r="F99" s="20"/>
      <c r="G99" s="60"/>
      <c r="H99" s="60"/>
      <c r="I99" s="61"/>
    </row>
    <row r="100" spans="2:9">
      <c r="B100" s="62"/>
      <c r="C100" s="20" t="s">
        <v>36</v>
      </c>
      <c r="D100" s="17"/>
      <c r="E100" s="17"/>
      <c r="F100" s="20"/>
      <c r="G100" s="60"/>
      <c r="H100" s="60"/>
      <c r="I100" s="61"/>
    </row>
    <row r="101" spans="2:9">
      <c r="B101" s="62"/>
      <c r="C101" s="25" t="s">
        <v>235</v>
      </c>
      <c r="D101" s="17"/>
      <c r="E101" s="17"/>
      <c r="F101" s="20"/>
      <c r="G101" s="60"/>
      <c r="H101" s="60"/>
      <c r="I101" s="61"/>
    </row>
    <row r="102" spans="2:9">
      <c r="B102" s="62"/>
      <c r="C102" s="20" t="s">
        <v>333</v>
      </c>
      <c r="D102" s="17"/>
      <c r="E102" s="17"/>
      <c r="F102" s="20"/>
      <c r="G102" s="60"/>
      <c r="H102" s="60"/>
      <c r="I102" s="61"/>
    </row>
    <row r="103" spans="2:9">
      <c r="B103" s="62"/>
      <c r="C103" s="20" t="s">
        <v>339</v>
      </c>
      <c r="D103" s="17"/>
      <c r="E103" s="17"/>
      <c r="F103" s="20"/>
      <c r="G103" s="60"/>
      <c r="H103" s="60"/>
      <c r="I103" s="61"/>
    </row>
    <row r="104" spans="2:9">
      <c r="B104" s="62"/>
      <c r="C104" s="20" t="s">
        <v>357</v>
      </c>
      <c r="D104" s="17"/>
      <c r="E104" s="17"/>
      <c r="F104" s="20"/>
      <c r="G104" s="60"/>
      <c r="H104" s="60"/>
      <c r="I104" s="61"/>
    </row>
    <row r="105" spans="2:9">
      <c r="B105" s="62"/>
      <c r="C105" s="20" t="s">
        <v>365</v>
      </c>
      <c r="D105" s="17"/>
      <c r="E105" s="17"/>
      <c r="F105" s="20"/>
      <c r="G105" s="60"/>
      <c r="H105" s="60"/>
      <c r="I105" s="61"/>
    </row>
    <row r="106" spans="2:9">
      <c r="B106" s="62"/>
      <c r="C106" s="20" t="s">
        <v>216</v>
      </c>
      <c r="D106" s="17"/>
      <c r="E106" s="17"/>
      <c r="F106" s="20"/>
      <c r="G106" s="60"/>
      <c r="H106" s="60"/>
      <c r="I106" s="61"/>
    </row>
    <row r="107" spans="2:9">
      <c r="B107" s="62"/>
      <c r="C107" s="20" t="s">
        <v>237</v>
      </c>
      <c r="D107" s="17"/>
      <c r="E107" s="17"/>
      <c r="F107" s="20"/>
      <c r="G107" s="60"/>
      <c r="H107" s="60"/>
      <c r="I107" s="61"/>
    </row>
    <row r="108" spans="2:9">
      <c r="B108" s="15"/>
      <c r="C108" s="20" t="s">
        <v>326</v>
      </c>
      <c r="D108" s="17"/>
      <c r="E108" s="17"/>
      <c r="F108" s="20"/>
      <c r="G108" s="60"/>
      <c r="H108" s="60"/>
      <c r="I108" s="61"/>
    </row>
    <row r="109" spans="2:9">
      <c r="B109" s="15"/>
      <c r="C109" s="20" t="s">
        <v>238</v>
      </c>
      <c r="D109" s="17"/>
      <c r="E109" s="17"/>
      <c r="F109" s="20"/>
      <c r="G109" s="60"/>
      <c r="H109" s="60"/>
      <c r="I109" s="61"/>
    </row>
    <row r="110" spans="2:9">
      <c r="B110" s="15"/>
      <c r="C110" s="20" t="s">
        <v>167</v>
      </c>
      <c r="D110" s="17" t="s">
        <v>1</v>
      </c>
      <c r="E110" s="17"/>
      <c r="F110" s="20"/>
      <c r="G110" s="60"/>
      <c r="H110" s="60"/>
      <c r="I110" s="61"/>
    </row>
    <row r="111" spans="2:9">
      <c r="B111" s="15"/>
      <c r="C111" s="20" t="s">
        <v>220</v>
      </c>
      <c r="D111" s="17"/>
      <c r="E111" s="17"/>
      <c r="F111" s="20"/>
      <c r="G111" s="60"/>
      <c r="H111" s="60"/>
      <c r="I111" s="61"/>
    </row>
    <row r="112" spans="2:9">
      <c r="B112" s="15"/>
      <c r="C112" s="20"/>
      <c r="D112" s="17"/>
      <c r="E112" s="17"/>
      <c r="F112" s="20"/>
      <c r="G112" s="60"/>
      <c r="H112" s="60"/>
      <c r="I112" s="61"/>
    </row>
    <row r="113" spans="2:9">
      <c r="B113" s="15" t="s">
        <v>43</v>
      </c>
      <c r="C113" s="20" t="s">
        <v>181</v>
      </c>
      <c r="D113" s="17" t="s">
        <v>12</v>
      </c>
      <c r="E113" s="17">
        <v>1120</v>
      </c>
      <c r="F113" s="20">
        <v>850</v>
      </c>
      <c r="G113" s="60">
        <f t="shared" si="2"/>
        <v>952000</v>
      </c>
      <c r="H113" s="60">
        <v>100</v>
      </c>
      <c r="I113" s="61">
        <f t="shared" si="3"/>
        <v>112000</v>
      </c>
    </row>
    <row r="114" spans="2:9">
      <c r="B114" s="15"/>
      <c r="C114" s="20"/>
      <c r="D114" s="17"/>
      <c r="E114" s="17"/>
      <c r="F114" s="20"/>
      <c r="G114" s="60"/>
      <c r="H114" s="60"/>
      <c r="I114" s="61"/>
    </row>
    <row r="115" spans="2:9">
      <c r="B115" s="15" t="s">
        <v>44</v>
      </c>
      <c r="C115" s="20" t="s">
        <v>182</v>
      </c>
      <c r="D115" s="17" t="s">
        <v>45</v>
      </c>
      <c r="E115" s="17">
        <f>E96+E85+E68+E50+E25</f>
        <v>6</v>
      </c>
      <c r="F115" s="20"/>
      <c r="G115" s="60"/>
      <c r="H115" s="60">
        <v>1500</v>
      </c>
      <c r="I115" s="61">
        <f>H115*E115</f>
        <v>9000</v>
      </c>
    </row>
    <row r="116" spans="2:9">
      <c r="B116" s="15"/>
      <c r="C116" s="20"/>
      <c r="D116" s="17"/>
      <c r="E116" s="17"/>
      <c r="F116" s="20"/>
      <c r="G116" s="60"/>
      <c r="H116" s="60"/>
      <c r="I116" s="61"/>
    </row>
    <row r="117" spans="2:9">
      <c r="B117" s="15"/>
      <c r="C117" s="27" t="s">
        <v>239</v>
      </c>
      <c r="D117" s="17"/>
      <c r="E117" s="17"/>
      <c r="F117" s="20"/>
      <c r="G117" s="60">
        <f>SUM(G11:G116)</f>
        <v>9947101</v>
      </c>
      <c r="H117" s="60"/>
      <c r="I117" s="61">
        <f>SUM(I11:I116)</f>
        <v>941038</v>
      </c>
    </row>
    <row r="118" spans="2:9">
      <c r="B118" s="15"/>
      <c r="C118" s="20"/>
      <c r="D118" s="17"/>
      <c r="E118" s="17"/>
      <c r="F118" s="20"/>
      <c r="G118" s="60"/>
      <c r="H118" s="60"/>
      <c r="I118" s="61"/>
    </row>
    <row r="119" spans="2:9">
      <c r="B119" s="64" t="s">
        <v>46</v>
      </c>
      <c r="C119" s="21" t="s">
        <v>240</v>
      </c>
      <c r="D119" s="17"/>
      <c r="E119" s="17"/>
      <c r="F119" s="20"/>
      <c r="G119" s="60"/>
      <c r="H119" s="60"/>
      <c r="I119" s="61"/>
    </row>
    <row r="120" spans="2:9">
      <c r="B120" s="15"/>
      <c r="C120" s="20"/>
      <c r="D120" s="17"/>
      <c r="E120" s="17"/>
      <c r="F120" s="20"/>
      <c r="G120" s="60"/>
      <c r="H120" s="60"/>
      <c r="I120" s="61"/>
    </row>
    <row r="121" spans="2:9">
      <c r="B121" s="15" t="s">
        <v>14</v>
      </c>
      <c r="C121" s="20" t="s">
        <v>374</v>
      </c>
      <c r="D121" s="17" t="s">
        <v>45</v>
      </c>
      <c r="E121" s="17">
        <v>1</v>
      </c>
      <c r="F121" s="60">
        <v>41000</v>
      </c>
      <c r="G121" s="60">
        <f t="shared" si="2"/>
        <v>41000</v>
      </c>
      <c r="H121" s="60">
        <v>4120</v>
      </c>
      <c r="I121" s="61">
        <f t="shared" si="3"/>
        <v>4120</v>
      </c>
    </row>
    <row r="122" spans="2:9">
      <c r="B122" s="15"/>
      <c r="C122" s="20"/>
      <c r="D122" s="17"/>
      <c r="E122" s="17"/>
      <c r="F122" s="20"/>
      <c r="G122" s="60"/>
      <c r="H122" s="60"/>
      <c r="I122" s="61"/>
    </row>
    <row r="123" spans="2:9">
      <c r="B123" s="15" t="s">
        <v>26</v>
      </c>
      <c r="C123" s="20" t="s">
        <v>242</v>
      </c>
      <c r="D123" s="17" t="s">
        <v>45</v>
      </c>
      <c r="E123" s="17"/>
      <c r="F123" s="60">
        <v>6460984</v>
      </c>
      <c r="G123" s="60">
        <f t="shared" si="2"/>
        <v>0</v>
      </c>
      <c r="H123" s="60">
        <v>419250</v>
      </c>
      <c r="I123" s="61">
        <f t="shared" si="3"/>
        <v>0</v>
      </c>
    </row>
    <row r="124" spans="2:9">
      <c r="B124" s="15"/>
      <c r="C124" s="20"/>
      <c r="D124" s="17"/>
      <c r="E124" s="17"/>
      <c r="F124" s="20"/>
      <c r="G124" s="60"/>
      <c r="H124" s="60"/>
      <c r="I124" s="61"/>
    </row>
    <row r="125" spans="2:9">
      <c r="B125" s="15" t="s">
        <v>47</v>
      </c>
      <c r="C125" s="20" t="s">
        <v>245</v>
      </c>
      <c r="D125" s="17" t="s">
        <v>45</v>
      </c>
      <c r="E125" s="17"/>
      <c r="F125" s="60">
        <v>618700</v>
      </c>
      <c r="G125" s="60">
        <f t="shared" si="2"/>
        <v>0</v>
      </c>
      <c r="H125" s="60">
        <v>10000</v>
      </c>
      <c r="I125" s="61">
        <f t="shared" si="3"/>
        <v>0</v>
      </c>
    </row>
    <row r="126" spans="2:9">
      <c r="B126" s="15"/>
      <c r="C126" s="20" t="s">
        <v>247</v>
      </c>
      <c r="D126" s="17"/>
      <c r="E126" s="17"/>
      <c r="F126" s="20"/>
      <c r="G126" s="60"/>
      <c r="H126" s="60"/>
      <c r="I126" s="61"/>
    </row>
    <row r="127" spans="2:9">
      <c r="B127" s="15"/>
      <c r="C127" s="20" t="s">
        <v>244</v>
      </c>
      <c r="D127" s="17"/>
      <c r="E127" s="17"/>
      <c r="F127" s="20"/>
      <c r="G127" s="60"/>
      <c r="H127" s="60"/>
      <c r="I127" s="61"/>
    </row>
    <row r="128" spans="2:9">
      <c r="B128" s="15"/>
      <c r="C128" s="20"/>
      <c r="D128" s="17"/>
      <c r="E128" s="17"/>
      <c r="F128" s="20"/>
      <c r="G128" s="60"/>
      <c r="H128" s="60"/>
      <c r="I128" s="61"/>
    </row>
    <row r="129" spans="2:9">
      <c r="B129" s="15" t="s">
        <v>49</v>
      </c>
      <c r="C129" s="20" t="s">
        <v>246</v>
      </c>
      <c r="D129" s="17" t="s">
        <v>45</v>
      </c>
      <c r="E129" s="17">
        <v>1</v>
      </c>
      <c r="F129" s="60">
        <v>4969530</v>
      </c>
      <c r="G129" s="60">
        <f t="shared" si="2"/>
        <v>4969530</v>
      </c>
      <c r="H129" s="60">
        <v>419230</v>
      </c>
      <c r="I129" s="61">
        <f t="shared" si="3"/>
        <v>419230</v>
      </c>
    </row>
    <row r="130" spans="2:9">
      <c r="B130" s="15"/>
      <c r="C130" s="20"/>
      <c r="D130" s="17"/>
      <c r="E130" s="17"/>
      <c r="F130" s="20"/>
      <c r="G130" s="60">
        <f t="shared" si="2"/>
        <v>0</v>
      </c>
      <c r="H130" s="60"/>
      <c r="I130" s="61"/>
    </row>
    <row r="131" spans="2:9">
      <c r="B131" s="15" t="s">
        <v>50</v>
      </c>
      <c r="C131" s="20" t="s">
        <v>245</v>
      </c>
      <c r="D131" s="17" t="s">
        <v>45</v>
      </c>
      <c r="E131" s="17">
        <v>1</v>
      </c>
      <c r="F131" s="60">
        <v>457004</v>
      </c>
      <c r="G131" s="60">
        <f t="shared" si="2"/>
        <v>457004</v>
      </c>
      <c r="H131" s="60">
        <v>10000</v>
      </c>
      <c r="I131" s="61">
        <f t="shared" si="3"/>
        <v>10000</v>
      </c>
    </row>
    <row r="132" spans="2:9">
      <c r="B132" s="15"/>
      <c r="C132" s="20" t="s">
        <v>247</v>
      </c>
      <c r="D132" s="17"/>
      <c r="E132" s="17"/>
      <c r="F132" s="20"/>
      <c r="G132" s="60"/>
      <c r="H132" s="60"/>
      <c r="I132" s="61"/>
    </row>
    <row r="133" spans="2:9">
      <c r="B133" s="15"/>
      <c r="C133" s="20" t="s">
        <v>244</v>
      </c>
      <c r="D133" s="17"/>
      <c r="E133" s="17"/>
      <c r="F133" s="20"/>
      <c r="G133" s="60"/>
      <c r="H133" s="60"/>
      <c r="I133" s="61"/>
    </row>
    <row r="134" spans="2:9">
      <c r="B134" s="15"/>
      <c r="C134" s="20"/>
      <c r="D134" s="17"/>
      <c r="E134" s="17"/>
      <c r="F134" s="20"/>
      <c r="G134" s="60"/>
      <c r="H134" s="60"/>
      <c r="I134" s="61"/>
    </row>
    <row r="135" spans="2:9">
      <c r="B135" s="15" t="s">
        <v>52</v>
      </c>
      <c r="C135" s="20" t="s">
        <v>249</v>
      </c>
      <c r="D135" s="17" t="s">
        <v>35</v>
      </c>
      <c r="E135" s="17">
        <v>5</v>
      </c>
      <c r="F135" s="8">
        <v>27540</v>
      </c>
      <c r="G135" s="60">
        <f t="shared" si="2"/>
        <v>137700</v>
      </c>
      <c r="H135" s="60">
        <v>10000</v>
      </c>
      <c r="I135" s="61">
        <f t="shared" si="3"/>
        <v>50000</v>
      </c>
    </row>
    <row r="136" spans="2:9">
      <c r="B136" s="15"/>
      <c r="C136" s="20" t="s">
        <v>248</v>
      </c>
      <c r="D136" s="17"/>
      <c r="E136" s="17"/>
      <c r="F136" s="8"/>
      <c r="G136" s="60"/>
      <c r="H136" s="60"/>
      <c r="I136" s="61"/>
    </row>
    <row r="137" spans="2:9">
      <c r="B137" s="15"/>
      <c r="C137" s="20"/>
      <c r="D137" s="17"/>
      <c r="E137" s="17"/>
      <c r="F137" s="8"/>
      <c r="G137" s="60"/>
      <c r="H137" s="60"/>
      <c r="I137" s="61"/>
    </row>
    <row r="138" spans="2:9">
      <c r="B138" s="15"/>
      <c r="C138" s="20"/>
      <c r="D138" s="17"/>
      <c r="E138" s="17"/>
      <c r="F138" s="8"/>
      <c r="G138" s="60"/>
      <c r="H138" s="60"/>
      <c r="I138" s="61"/>
    </row>
    <row r="139" spans="2:9">
      <c r="B139" s="15" t="s">
        <v>53</v>
      </c>
      <c r="C139" s="20" t="s">
        <v>250</v>
      </c>
      <c r="D139" s="17" t="s">
        <v>35</v>
      </c>
      <c r="E139" s="17">
        <v>20</v>
      </c>
      <c r="F139" s="60">
        <v>27540</v>
      </c>
      <c r="G139" s="60">
        <f t="shared" si="2"/>
        <v>550800</v>
      </c>
      <c r="H139" s="60">
        <v>10000</v>
      </c>
      <c r="I139" s="61">
        <f t="shared" si="3"/>
        <v>200000</v>
      </c>
    </row>
    <row r="140" spans="2:9">
      <c r="B140" s="15"/>
      <c r="C140" s="20" t="s">
        <v>51</v>
      </c>
      <c r="D140" s="17"/>
      <c r="E140" s="17"/>
      <c r="F140" s="20"/>
      <c r="G140" s="60"/>
      <c r="H140" s="60"/>
      <c r="I140" s="61"/>
    </row>
    <row r="141" spans="2:9">
      <c r="B141" s="15"/>
      <c r="C141" s="20"/>
      <c r="D141" s="17"/>
      <c r="E141" s="17"/>
      <c r="F141" s="20"/>
      <c r="G141" s="60"/>
      <c r="H141" s="60"/>
      <c r="I141" s="61"/>
    </row>
    <row r="142" spans="2:9">
      <c r="B142" s="15" t="s">
        <v>92</v>
      </c>
      <c r="C142" s="20" t="s">
        <v>251</v>
      </c>
      <c r="D142" s="17" t="s">
        <v>45</v>
      </c>
      <c r="E142" s="17">
        <v>1</v>
      </c>
      <c r="F142" s="60"/>
      <c r="G142" s="60"/>
      <c r="H142" s="60">
        <v>22500</v>
      </c>
      <c r="I142" s="61">
        <f t="shared" ref="I142:I202" si="4">H142*E142</f>
        <v>22500</v>
      </c>
    </row>
    <row r="143" spans="2:9">
      <c r="B143" s="15"/>
      <c r="C143" s="20"/>
      <c r="D143" s="17"/>
      <c r="E143" s="17"/>
      <c r="F143" s="20"/>
      <c r="G143" s="60"/>
      <c r="H143" s="60"/>
      <c r="I143" s="61"/>
    </row>
    <row r="144" spans="2:9">
      <c r="B144" s="15" t="s">
        <v>93</v>
      </c>
      <c r="C144" s="20" t="s">
        <v>252</v>
      </c>
      <c r="D144" s="17" t="s">
        <v>35</v>
      </c>
      <c r="E144" s="17">
        <v>1</v>
      </c>
      <c r="F144" s="60">
        <v>85000</v>
      </c>
      <c r="G144" s="60">
        <f t="shared" ref="G144:G202" si="5">F144*E144</f>
        <v>85000</v>
      </c>
      <c r="H144" s="60">
        <v>47500</v>
      </c>
      <c r="I144" s="61">
        <f t="shared" si="4"/>
        <v>47500</v>
      </c>
    </row>
    <row r="145" spans="2:9">
      <c r="B145" s="15"/>
      <c r="C145" s="20"/>
      <c r="D145" s="17"/>
      <c r="E145" s="17"/>
      <c r="F145" s="20"/>
      <c r="G145" s="60"/>
      <c r="H145" s="60"/>
      <c r="I145" s="61"/>
    </row>
    <row r="146" spans="2:9">
      <c r="B146" s="15" t="s">
        <v>94</v>
      </c>
      <c r="C146" s="20" t="s">
        <v>182</v>
      </c>
      <c r="D146" s="17" t="s">
        <v>45</v>
      </c>
      <c r="E146" s="17">
        <v>1</v>
      </c>
      <c r="F146" s="20"/>
      <c r="G146" s="60"/>
      <c r="H146" s="60">
        <v>1500</v>
      </c>
      <c r="I146" s="61">
        <f t="shared" si="4"/>
        <v>1500</v>
      </c>
    </row>
    <row r="147" spans="2:9">
      <c r="B147" s="15"/>
      <c r="C147" s="20"/>
      <c r="D147" s="17"/>
      <c r="E147" s="17"/>
      <c r="F147" s="20"/>
      <c r="G147" s="60"/>
      <c r="H147" s="60"/>
      <c r="I147" s="61"/>
    </row>
    <row r="148" spans="2:9">
      <c r="B148" s="15"/>
      <c r="C148" s="27" t="s">
        <v>183</v>
      </c>
      <c r="D148" s="17"/>
      <c r="E148" s="17"/>
      <c r="F148" s="20"/>
      <c r="G148" s="60">
        <f>SUM(G121:G147)</f>
        <v>6241034</v>
      </c>
      <c r="H148" s="60"/>
      <c r="I148" s="61">
        <f>SUM(I121:I147)</f>
        <v>754850</v>
      </c>
    </row>
    <row r="149" spans="2:9">
      <c r="B149" s="15"/>
      <c r="C149" s="20"/>
      <c r="D149" s="17"/>
      <c r="E149" s="17"/>
      <c r="F149" s="20"/>
      <c r="G149" s="60"/>
      <c r="H149" s="60"/>
      <c r="I149" s="61"/>
    </row>
    <row r="150" spans="2:9">
      <c r="B150" s="65" t="s">
        <v>54</v>
      </c>
      <c r="C150" s="66" t="s">
        <v>377</v>
      </c>
      <c r="D150" s="67"/>
      <c r="E150" s="68"/>
      <c r="F150" s="69"/>
      <c r="G150" s="60"/>
      <c r="H150" s="70"/>
      <c r="I150" s="61"/>
    </row>
    <row r="151" spans="2:9">
      <c r="B151" s="65"/>
      <c r="C151" s="71" t="s">
        <v>142</v>
      </c>
      <c r="D151" s="67"/>
      <c r="E151" s="72"/>
      <c r="F151" s="69"/>
      <c r="G151" s="60"/>
      <c r="H151" s="70"/>
      <c r="I151" s="61"/>
    </row>
    <row r="152" spans="2:9">
      <c r="B152" s="65" t="s">
        <v>20</v>
      </c>
      <c r="C152" s="73" t="s">
        <v>95</v>
      </c>
      <c r="D152" s="67" t="s">
        <v>11</v>
      </c>
      <c r="E152" s="72"/>
      <c r="F152" s="69">
        <v>315000</v>
      </c>
      <c r="G152" s="60">
        <f t="shared" si="5"/>
        <v>0</v>
      </c>
      <c r="H152" s="70">
        <v>24000</v>
      </c>
      <c r="I152" s="61">
        <f t="shared" si="4"/>
        <v>0</v>
      </c>
    </row>
    <row r="153" spans="2:9">
      <c r="B153" s="65" t="s">
        <v>21</v>
      </c>
      <c r="C153" s="73" t="s">
        <v>96</v>
      </c>
      <c r="D153" s="67" t="s">
        <v>11</v>
      </c>
      <c r="E153" s="72"/>
      <c r="F153" s="69">
        <v>229000</v>
      </c>
      <c r="G153" s="60">
        <f t="shared" si="5"/>
        <v>0</v>
      </c>
      <c r="H153" s="70">
        <v>24000</v>
      </c>
      <c r="I153" s="61">
        <f t="shared" si="4"/>
        <v>0</v>
      </c>
    </row>
    <row r="154" spans="2:9">
      <c r="B154" s="65" t="s">
        <v>22</v>
      </c>
      <c r="C154" s="73" t="s">
        <v>97</v>
      </c>
      <c r="D154" s="67" t="s">
        <v>11</v>
      </c>
      <c r="E154" s="74"/>
      <c r="F154" s="75">
        <v>221650</v>
      </c>
      <c r="G154" s="60">
        <f>F154+E154</f>
        <v>221650</v>
      </c>
      <c r="H154" s="70">
        <v>24100</v>
      </c>
      <c r="I154" s="61">
        <f t="shared" si="4"/>
        <v>0</v>
      </c>
    </row>
    <row r="155" spans="2:9">
      <c r="B155" s="65" t="s">
        <v>23</v>
      </c>
      <c r="C155" s="73" t="s">
        <v>98</v>
      </c>
      <c r="D155" s="67" t="s">
        <v>11</v>
      </c>
      <c r="E155" s="74">
        <v>4</v>
      </c>
      <c r="F155" s="76">
        <v>215687</v>
      </c>
      <c r="G155" s="60">
        <f t="shared" si="5"/>
        <v>862748</v>
      </c>
      <c r="H155" s="70">
        <v>24100</v>
      </c>
      <c r="I155" s="61">
        <f t="shared" si="4"/>
        <v>96400</v>
      </c>
    </row>
    <row r="156" spans="2:9">
      <c r="B156" s="65" t="s">
        <v>24</v>
      </c>
      <c r="C156" s="73" t="s">
        <v>99</v>
      </c>
      <c r="D156" s="67" t="s">
        <v>11</v>
      </c>
      <c r="E156" s="74"/>
      <c r="F156" s="76">
        <v>195756</v>
      </c>
      <c r="G156" s="60">
        <f t="shared" si="5"/>
        <v>0</v>
      </c>
      <c r="H156" s="70">
        <v>24100</v>
      </c>
      <c r="I156" s="61">
        <f t="shared" si="4"/>
        <v>0</v>
      </c>
    </row>
    <row r="157" spans="2:9">
      <c r="B157" s="65" t="s">
        <v>25</v>
      </c>
      <c r="C157" s="73" t="s">
        <v>100</v>
      </c>
      <c r="D157" s="67" t="s">
        <v>11</v>
      </c>
      <c r="E157" s="74">
        <v>3</v>
      </c>
      <c r="F157" s="75">
        <v>175840</v>
      </c>
      <c r="G157" s="60">
        <f t="shared" si="5"/>
        <v>527520</v>
      </c>
      <c r="H157" s="70">
        <v>24100</v>
      </c>
      <c r="I157" s="61">
        <f t="shared" si="4"/>
        <v>72300</v>
      </c>
    </row>
    <row r="158" spans="2:9">
      <c r="B158" s="65" t="s">
        <v>55</v>
      </c>
      <c r="C158" s="73" t="s">
        <v>101</v>
      </c>
      <c r="D158" s="67" t="s">
        <v>11</v>
      </c>
      <c r="E158" s="74">
        <v>40</v>
      </c>
      <c r="F158" s="75">
        <v>125105</v>
      </c>
      <c r="G158" s="60">
        <f t="shared" si="5"/>
        <v>5004200</v>
      </c>
      <c r="H158" s="70">
        <v>24100</v>
      </c>
      <c r="I158" s="61">
        <f t="shared" si="4"/>
        <v>964000</v>
      </c>
    </row>
    <row r="159" spans="2:9">
      <c r="B159" s="65" t="s">
        <v>56</v>
      </c>
      <c r="C159" s="73" t="s">
        <v>379</v>
      </c>
      <c r="D159" s="67" t="s">
        <v>11</v>
      </c>
      <c r="E159" s="74">
        <v>30</v>
      </c>
      <c r="F159" s="69">
        <v>5320</v>
      </c>
      <c r="G159" s="60">
        <f t="shared" si="5"/>
        <v>159600</v>
      </c>
      <c r="H159" s="70">
        <v>528</v>
      </c>
      <c r="I159" s="61">
        <f t="shared" si="4"/>
        <v>15840</v>
      </c>
    </row>
    <row r="160" spans="2:9">
      <c r="B160" s="65" t="s">
        <v>57</v>
      </c>
      <c r="C160" s="73" t="s">
        <v>255</v>
      </c>
      <c r="D160" s="67" t="s">
        <v>11</v>
      </c>
      <c r="E160" s="74">
        <v>20</v>
      </c>
      <c r="F160" s="69">
        <v>6800</v>
      </c>
      <c r="G160" s="60">
        <f t="shared" si="5"/>
        <v>136000</v>
      </c>
      <c r="H160" s="70">
        <v>710</v>
      </c>
      <c r="I160" s="61">
        <f t="shared" si="4"/>
        <v>14200</v>
      </c>
    </row>
    <row r="161" spans="2:9">
      <c r="B161" s="65" t="s">
        <v>58</v>
      </c>
      <c r="C161" s="73" t="s">
        <v>256</v>
      </c>
      <c r="D161" s="67" t="s">
        <v>11</v>
      </c>
      <c r="E161" s="74">
        <v>80</v>
      </c>
      <c r="F161" s="69">
        <v>1250</v>
      </c>
      <c r="G161" s="60">
        <f t="shared" si="5"/>
        <v>100000</v>
      </c>
      <c r="H161" s="70">
        <v>120</v>
      </c>
      <c r="I161" s="61">
        <f t="shared" si="4"/>
        <v>9600</v>
      </c>
    </row>
    <row r="162" spans="2:9" ht="25.5">
      <c r="B162" s="65" t="s">
        <v>59</v>
      </c>
      <c r="C162" s="73" t="s">
        <v>257</v>
      </c>
      <c r="D162" s="67" t="s">
        <v>12</v>
      </c>
      <c r="E162" s="74"/>
      <c r="F162" s="69">
        <v>3000</v>
      </c>
      <c r="G162" s="60">
        <f t="shared" si="5"/>
        <v>0</v>
      </c>
      <c r="H162" s="70">
        <v>305</v>
      </c>
      <c r="I162" s="61">
        <f t="shared" si="4"/>
        <v>0</v>
      </c>
    </row>
    <row r="163" spans="2:9" ht="25.5">
      <c r="B163" s="65" t="s">
        <v>61</v>
      </c>
      <c r="C163" s="73" t="s">
        <v>258</v>
      </c>
      <c r="D163" s="67" t="s">
        <v>12</v>
      </c>
      <c r="E163" s="74">
        <v>2400</v>
      </c>
      <c r="F163" s="69">
        <v>2500</v>
      </c>
      <c r="G163" s="60">
        <f t="shared" si="5"/>
        <v>6000000</v>
      </c>
      <c r="H163" s="70">
        <v>305</v>
      </c>
      <c r="I163" s="61">
        <f t="shared" si="4"/>
        <v>732000</v>
      </c>
    </row>
    <row r="164" spans="2:9" ht="25.5">
      <c r="B164" s="65" t="s">
        <v>62</v>
      </c>
      <c r="C164" s="73" t="s">
        <v>259</v>
      </c>
      <c r="D164" s="67" t="s">
        <v>12</v>
      </c>
      <c r="E164" s="74">
        <v>1600</v>
      </c>
      <c r="F164" s="69">
        <v>1000</v>
      </c>
      <c r="G164" s="60">
        <f t="shared" si="5"/>
        <v>1600000</v>
      </c>
      <c r="H164" s="70">
        <v>215</v>
      </c>
      <c r="I164" s="61">
        <f t="shared" si="4"/>
        <v>344000</v>
      </c>
    </row>
    <row r="165" spans="2:9" ht="25.5">
      <c r="B165" s="65" t="s">
        <v>63</v>
      </c>
      <c r="C165" s="73" t="s">
        <v>260</v>
      </c>
      <c r="D165" s="67" t="s">
        <v>12</v>
      </c>
      <c r="E165" s="74">
        <v>500</v>
      </c>
      <c r="F165" s="69">
        <v>400</v>
      </c>
      <c r="G165" s="60">
        <f t="shared" si="5"/>
        <v>200000</v>
      </c>
      <c r="H165" s="70">
        <v>125</v>
      </c>
      <c r="I165" s="61">
        <f t="shared" si="4"/>
        <v>62500</v>
      </c>
    </row>
    <row r="166" spans="2:9">
      <c r="B166" s="65" t="s">
        <v>88</v>
      </c>
      <c r="C166" s="73" t="s">
        <v>60</v>
      </c>
      <c r="D166" s="67" t="s">
        <v>11</v>
      </c>
      <c r="E166" s="74">
        <v>150</v>
      </c>
      <c r="F166" s="69">
        <v>2100</v>
      </c>
      <c r="G166" s="60">
        <f t="shared" si="5"/>
        <v>315000</v>
      </c>
      <c r="H166" s="70">
        <v>310</v>
      </c>
      <c r="I166" s="61">
        <f t="shared" si="4"/>
        <v>46500</v>
      </c>
    </row>
    <row r="167" spans="2:9">
      <c r="B167" s="65" t="s">
        <v>102</v>
      </c>
      <c r="C167" s="73" t="s">
        <v>261</v>
      </c>
      <c r="D167" s="67" t="s">
        <v>11</v>
      </c>
      <c r="E167" s="68"/>
      <c r="F167" s="69"/>
      <c r="G167" s="60">
        <f t="shared" si="5"/>
        <v>0</v>
      </c>
      <c r="H167" s="70"/>
      <c r="I167" s="61"/>
    </row>
    <row r="168" spans="2:9">
      <c r="B168" s="65" t="s">
        <v>103</v>
      </c>
      <c r="C168" s="77" t="s">
        <v>262</v>
      </c>
      <c r="D168" s="67" t="s">
        <v>11</v>
      </c>
      <c r="E168" s="74">
        <v>5</v>
      </c>
      <c r="F168" s="74">
        <v>85000</v>
      </c>
      <c r="G168" s="60">
        <f t="shared" si="5"/>
        <v>425000</v>
      </c>
      <c r="H168" s="70">
        <v>25000</v>
      </c>
      <c r="I168" s="61">
        <f t="shared" si="4"/>
        <v>125000</v>
      </c>
    </row>
    <row r="169" spans="2:9">
      <c r="B169" s="65" t="s">
        <v>104</v>
      </c>
      <c r="C169" s="77" t="s">
        <v>182</v>
      </c>
      <c r="D169" s="67" t="s">
        <v>11</v>
      </c>
      <c r="E169" s="76">
        <f>E158+E157+E156+E155+E154+E153+E152</f>
        <v>47</v>
      </c>
      <c r="F169" s="74"/>
      <c r="G169" s="60"/>
      <c r="H169" s="70">
        <v>1500</v>
      </c>
      <c r="I169" s="61">
        <f t="shared" si="4"/>
        <v>70500</v>
      </c>
    </row>
    <row r="170" spans="2:9">
      <c r="B170" s="65"/>
      <c r="C170" s="66" t="s">
        <v>263</v>
      </c>
      <c r="D170" s="67"/>
      <c r="E170" s="68"/>
      <c r="F170" s="69"/>
      <c r="G170" s="60">
        <f>SUM(G152:G169)</f>
        <v>15551718</v>
      </c>
      <c r="H170" s="70"/>
      <c r="I170" s="61">
        <f>SUM(I152:I169)</f>
        <v>2552840</v>
      </c>
    </row>
    <row r="171" spans="2:9">
      <c r="B171" s="65"/>
      <c r="C171" s="73"/>
      <c r="D171" s="67"/>
      <c r="E171" s="68"/>
      <c r="F171" s="69"/>
      <c r="G171" s="60"/>
      <c r="H171" s="70"/>
      <c r="I171" s="61"/>
    </row>
    <row r="172" spans="2:9">
      <c r="B172" s="65"/>
      <c r="C172" s="73"/>
      <c r="D172" s="67"/>
      <c r="E172" s="68"/>
      <c r="F172" s="69"/>
      <c r="G172" s="60"/>
      <c r="H172" s="70"/>
      <c r="I172" s="61"/>
    </row>
    <row r="173" spans="2:9">
      <c r="B173" s="65" t="s">
        <v>64</v>
      </c>
      <c r="C173" s="78" t="s">
        <v>264</v>
      </c>
      <c r="D173" s="67"/>
      <c r="E173" s="68"/>
      <c r="F173" s="69"/>
      <c r="G173" s="60"/>
      <c r="H173" s="70"/>
      <c r="I173" s="61"/>
    </row>
    <row r="174" spans="2:9">
      <c r="B174" s="65"/>
      <c r="C174" s="78"/>
      <c r="D174" s="67"/>
      <c r="E174" s="68"/>
      <c r="F174" s="69"/>
      <c r="G174" s="60"/>
      <c r="H174" s="70"/>
      <c r="I174" s="61"/>
    </row>
    <row r="175" spans="2:9">
      <c r="B175" s="65"/>
      <c r="C175" s="79" t="s">
        <v>142</v>
      </c>
      <c r="D175" s="67"/>
      <c r="E175" s="68"/>
      <c r="F175" s="69"/>
      <c r="G175" s="60"/>
      <c r="H175" s="70"/>
      <c r="I175" s="61"/>
    </row>
    <row r="176" spans="2:9">
      <c r="B176" s="65"/>
      <c r="C176" s="79"/>
      <c r="D176" s="67"/>
      <c r="E176" s="68"/>
      <c r="F176" s="69"/>
      <c r="G176" s="60"/>
      <c r="H176" s="70"/>
      <c r="I176" s="61"/>
    </row>
    <row r="177" spans="2:9">
      <c r="B177" s="65" t="s">
        <v>65</v>
      </c>
      <c r="C177" s="77" t="s">
        <v>266</v>
      </c>
      <c r="D177" s="67" t="s">
        <v>11</v>
      </c>
      <c r="E177" s="80"/>
      <c r="F177" s="81">
        <v>361108</v>
      </c>
      <c r="G177" s="60">
        <f t="shared" si="5"/>
        <v>0</v>
      </c>
      <c r="H177" s="70">
        <v>5200</v>
      </c>
      <c r="I177" s="61">
        <f t="shared" si="4"/>
        <v>0</v>
      </c>
    </row>
    <row r="178" spans="2:9">
      <c r="B178" s="65"/>
      <c r="C178" s="82"/>
      <c r="D178" s="67"/>
      <c r="E178" s="83"/>
      <c r="F178" s="20"/>
      <c r="G178" s="60"/>
      <c r="H178" s="70"/>
      <c r="I178" s="61"/>
    </row>
    <row r="179" spans="2:9">
      <c r="B179" s="65" t="s">
        <v>67</v>
      </c>
      <c r="C179" s="84" t="s">
        <v>267</v>
      </c>
      <c r="D179" s="67" t="s">
        <v>11</v>
      </c>
      <c r="E179" s="83"/>
      <c r="F179" s="81">
        <v>352066</v>
      </c>
      <c r="G179" s="60">
        <f t="shared" si="5"/>
        <v>0</v>
      </c>
      <c r="H179" s="70">
        <v>5200</v>
      </c>
      <c r="I179" s="61">
        <f t="shared" si="4"/>
        <v>0</v>
      </c>
    </row>
    <row r="180" spans="2:9">
      <c r="B180" s="65"/>
      <c r="C180" s="82"/>
      <c r="D180" s="67"/>
      <c r="E180" s="83"/>
      <c r="F180" s="20"/>
      <c r="G180" s="60"/>
      <c r="H180" s="70"/>
      <c r="I180" s="61"/>
    </row>
    <row r="181" spans="2:9">
      <c r="B181" s="65" t="s">
        <v>68</v>
      </c>
      <c r="C181" s="84" t="s">
        <v>268</v>
      </c>
      <c r="D181" s="67" t="s">
        <v>11</v>
      </c>
      <c r="E181" s="83"/>
      <c r="F181" s="81">
        <v>84525</v>
      </c>
      <c r="G181" s="60">
        <f t="shared" si="5"/>
        <v>0</v>
      </c>
      <c r="H181" s="70">
        <v>400</v>
      </c>
      <c r="I181" s="61">
        <f t="shared" si="4"/>
        <v>0</v>
      </c>
    </row>
    <row r="182" spans="2:9">
      <c r="B182" s="65"/>
      <c r="C182" s="85"/>
      <c r="D182" s="67"/>
      <c r="E182" s="83"/>
      <c r="F182" s="20"/>
      <c r="G182" s="60"/>
      <c r="H182" s="70"/>
      <c r="I182" s="61"/>
    </row>
    <row r="183" spans="2:9">
      <c r="B183" s="65" t="s">
        <v>76</v>
      </c>
      <c r="C183" s="77" t="s">
        <v>269</v>
      </c>
      <c r="D183" s="67" t="s">
        <v>11</v>
      </c>
      <c r="E183" s="83"/>
      <c r="F183" s="81">
        <v>12158</v>
      </c>
      <c r="G183" s="60">
        <f t="shared" si="5"/>
        <v>0</v>
      </c>
      <c r="H183" s="70">
        <v>1500</v>
      </c>
      <c r="I183" s="61">
        <f t="shared" si="4"/>
        <v>0</v>
      </c>
    </row>
    <row r="184" spans="2:9">
      <c r="B184" s="65" t="s">
        <v>77</v>
      </c>
      <c r="C184" s="77" t="s">
        <v>270</v>
      </c>
      <c r="D184" s="67"/>
      <c r="E184" s="80"/>
      <c r="F184" s="20"/>
      <c r="G184" s="60"/>
      <c r="H184" s="70"/>
      <c r="I184" s="61"/>
    </row>
    <row r="185" spans="2:9">
      <c r="B185" s="65" t="s">
        <v>78</v>
      </c>
      <c r="C185" s="77" t="s">
        <v>271</v>
      </c>
      <c r="D185" s="67" t="s">
        <v>11</v>
      </c>
      <c r="E185" s="80"/>
      <c r="F185" s="86">
        <v>1000</v>
      </c>
      <c r="G185" s="60">
        <f t="shared" si="5"/>
        <v>0</v>
      </c>
      <c r="H185" s="70">
        <v>100</v>
      </c>
      <c r="I185" s="61">
        <f t="shared" si="4"/>
        <v>0</v>
      </c>
    </row>
    <row r="186" spans="2:9">
      <c r="B186" s="65"/>
      <c r="C186" s="79" t="s">
        <v>272</v>
      </c>
      <c r="D186" s="67"/>
      <c r="E186" s="80"/>
      <c r="F186" s="20"/>
      <c r="G186" s="60"/>
      <c r="H186" s="70"/>
      <c r="I186" s="61"/>
    </row>
    <row r="187" spans="2:9">
      <c r="B187" s="65" t="s">
        <v>79</v>
      </c>
      <c r="C187" s="77" t="s">
        <v>273</v>
      </c>
      <c r="D187" s="67" t="s">
        <v>11</v>
      </c>
      <c r="E187" s="80"/>
      <c r="F187" s="77"/>
      <c r="G187" s="60">
        <f t="shared" si="5"/>
        <v>0</v>
      </c>
      <c r="H187" s="70">
        <v>100000</v>
      </c>
      <c r="I187" s="61">
        <f t="shared" si="4"/>
        <v>0</v>
      </c>
    </row>
    <row r="188" spans="2:9">
      <c r="B188" s="65"/>
      <c r="C188" s="77" t="s">
        <v>275</v>
      </c>
      <c r="D188" s="67"/>
      <c r="E188" s="68"/>
      <c r="F188" s="69"/>
      <c r="G188" s="60"/>
      <c r="H188" s="70"/>
      <c r="I188" s="61"/>
    </row>
    <row r="189" spans="2:9">
      <c r="B189" s="65"/>
      <c r="C189" s="73" t="s">
        <v>274</v>
      </c>
      <c r="D189" s="67"/>
      <c r="E189" s="68"/>
      <c r="F189" s="69"/>
      <c r="G189" s="60"/>
      <c r="H189" s="70"/>
      <c r="I189" s="61"/>
    </row>
    <row r="190" spans="2:9">
      <c r="B190" s="65"/>
      <c r="C190" s="66" t="s">
        <v>373</v>
      </c>
      <c r="D190" s="67"/>
      <c r="E190" s="68"/>
      <c r="F190" s="87"/>
      <c r="G190" s="60">
        <f>SUM(G177:G189)</f>
        <v>0</v>
      </c>
      <c r="H190" s="70"/>
      <c r="I190" s="61">
        <f>SUM(I177:I189)</f>
        <v>0</v>
      </c>
    </row>
    <row r="191" spans="2:9">
      <c r="B191" s="65" t="s">
        <v>69</v>
      </c>
      <c r="C191" s="88" t="s">
        <v>277</v>
      </c>
      <c r="D191" s="67"/>
      <c r="E191" s="68"/>
      <c r="F191" s="69"/>
      <c r="G191" s="60"/>
      <c r="H191" s="70"/>
      <c r="I191" s="61"/>
    </row>
    <row r="192" spans="2:9">
      <c r="B192" s="65"/>
      <c r="C192" s="88" t="s">
        <v>142</v>
      </c>
      <c r="D192" s="67"/>
      <c r="E192" s="68"/>
      <c r="F192" s="69"/>
      <c r="G192" s="60"/>
      <c r="H192" s="70"/>
      <c r="I192" s="61"/>
    </row>
    <row r="193" spans="2:9">
      <c r="B193" s="65" t="s">
        <v>70</v>
      </c>
      <c r="C193" s="89" t="s">
        <v>66</v>
      </c>
      <c r="D193" s="67" t="s">
        <v>11</v>
      </c>
      <c r="E193" s="80">
        <v>5</v>
      </c>
      <c r="F193" s="69">
        <v>5101</v>
      </c>
      <c r="G193" s="60">
        <f t="shared" si="5"/>
        <v>25505</v>
      </c>
      <c r="H193" s="70">
        <v>1250</v>
      </c>
      <c r="I193" s="61">
        <f t="shared" si="4"/>
        <v>6250</v>
      </c>
    </row>
    <row r="194" spans="2:9">
      <c r="B194" s="65" t="s">
        <v>71</v>
      </c>
      <c r="C194" s="89" t="s">
        <v>278</v>
      </c>
      <c r="D194" s="67" t="s">
        <v>11</v>
      </c>
      <c r="E194" s="80">
        <v>5</v>
      </c>
      <c r="F194" s="90">
        <v>61210</v>
      </c>
      <c r="G194" s="60">
        <f t="shared" si="5"/>
        <v>306050</v>
      </c>
      <c r="H194" s="70">
        <v>5140</v>
      </c>
      <c r="I194" s="61">
        <f t="shared" si="4"/>
        <v>25700</v>
      </c>
    </row>
    <row r="195" spans="2:9">
      <c r="B195" s="65" t="s">
        <v>72</v>
      </c>
      <c r="C195" s="89" t="s">
        <v>279</v>
      </c>
      <c r="D195" s="67" t="s">
        <v>11</v>
      </c>
      <c r="E195" s="80">
        <v>5</v>
      </c>
      <c r="F195" s="91">
        <v>19875</v>
      </c>
      <c r="G195" s="60">
        <f t="shared" si="5"/>
        <v>99375</v>
      </c>
      <c r="H195" s="70">
        <v>545</v>
      </c>
      <c r="I195" s="61">
        <f t="shared" si="4"/>
        <v>2725</v>
      </c>
    </row>
    <row r="196" spans="2:9">
      <c r="B196" s="65" t="s">
        <v>73</v>
      </c>
      <c r="C196" s="89" t="s">
        <v>280</v>
      </c>
      <c r="D196" s="67" t="s">
        <v>11</v>
      </c>
      <c r="E196" s="80">
        <v>2</v>
      </c>
      <c r="F196" s="69">
        <v>897</v>
      </c>
      <c r="G196" s="60">
        <f t="shared" si="5"/>
        <v>1794</v>
      </c>
      <c r="H196" s="70">
        <v>145</v>
      </c>
      <c r="I196" s="61">
        <f t="shared" si="4"/>
        <v>290</v>
      </c>
    </row>
    <row r="197" spans="2:9">
      <c r="B197" s="65" t="s">
        <v>82</v>
      </c>
      <c r="C197" s="89" t="s">
        <v>281</v>
      </c>
      <c r="D197" s="67" t="s">
        <v>80</v>
      </c>
      <c r="E197" s="80">
        <v>2</v>
      </c>
      <c r="F197" s="69">
        <v>3088</v>
      </c>
      <c r="G197" s="60">
        <f t="shared" si="5"/>
        <v>6176</v>
      </c>
      <c r="H197" s="70">
        <v>420</v>
      </c>
      <c r="I197" s="61">
        <f t="shared" si="4"/>
        <v>840</v>
      </c>
    </row>
    <row r="198" spans="2:9">
      <c r="B198" s="65" t="s">
        <v>83</v>
      </c>
      <c r="C198" s="89" t="s">
        <v>282</v>
      </c>
      <c r="D198" s="67" t="s">
        <v>80</v>
      </c>
      <c r="E198" s="80">
        <v>1</v>
      </c>
      <c r="F198" s="69">
        <v>5340</v>
      </c>
      <c r="G198" s="60">
        <f t="shared" si="5"/>
        <v>5340</v>
      </c>
      <c r="H198" s="70">
        <v>1250</v>
      </c>
      <c r="I198" s="61">
        <f t="shared" si="4"/>
        <v>1250</v>
      </c>
    </row>
    <row r="199" spans="2:9">
      <c r="B199" s="65" t="s">
        <v>84</v>
      </c>
      <c r="C199" s="89" t="s">
        <v>283</v>
      </c>
      <c r="D199" s="67" t="s">
        <v>81</v>
      </c>
      <c r="E199" s="80">
        <v>1</v>
      </c>
      <c r="F199" s="90">
        <v>560000</v>
      </c>
      <c r="G199" s="60">
        <f t="shared" si="5"/>
        <v>560000</v>
      </c>
      <c r="H199" s="70">
        <v>38450</v>
      </c>
      <c r="I199" s="61">
        <f t="shared" si="4"/>
        <v>38450</v>
      </c>
    </row>
    <row r="200" spans="2:9">
      <c r="B200" s="92"/>
      <c r="C200" s="93" t="s">
        <v>284</v>
      </c>
      <c r="D200" s="93"/>
      <c r="E200" s="93"/>
      <c r="F200" s="94"/>
      <c r="G200" s="60">
        <f>SUM(G193:G199)</f>
        <v>1004240</v>
      </c>
      <c r="H200" s="95"/>
      <c r="I200" s="61">
        <f>SUM(I193:I199)</f>
        <v>75505</v>
      </c>
    </row>
    <row r="201" spans="2:9">
      <c r="B201" s="65" t="s">
        <v>89</v>
      </c>
      <c r="C201" s="66" t="s">
        <v>285</v>
      </c>
      <c r="D201" s="67"/>
      <c r="E201" s="68"/>
      <c r="F201" s="69"/>
      <c r="G201" s="60"/>
      <c r="H201" s="70"/>
      <c r="I201" s="61"/>
    </row>
    <row r="202" spans="2:9">
      <c r="B202" s="65" t="s">
        <v>85</v>
      </c>
      <c r="C202" s="73" t="s">
        <v>286</v>
      </c>
      <c r="D202" s="67" t="s">
        <v>81</v>
      </c>
      <c r="E202" s="68">
        <v>45</v>
      </c>
      <c r="F202" s="96">
        <v>41200</v>
      </c>
      <c r="G202" s="60">
        <f t="shared" si="5"/>
        <v>1854000</v>
      </c>
      <c r="H202" s="97">
        <v>3000</v>
      </c>
      <c r="I202" s="61">
        <f t="shared" si="4"/>
        <v>135000</v>
      </c>
    </row>
    <row r="203" spans="2:9">
      <c r="B203" s="65"/>
      <c r="C203" s="73" t="s">
        <v>287</v>
      </c>
      <c r="D203" s="67"/>
      <c r="E203" s="68"/>
      <c r="F203" s="82"/>
      <c r="G203" s="60"/>
      <c r="H203" s="97"/>
      <c r="I203" s="61"/>
    </row>
    <row r="204" spans="2:9">
      <c r="B204" s="65"/>
      <c r="C204" s="73" t="s">
        <v>288</v>
      </c>
      <c r="D204" s="67"/>
      <c r="E204" s="68"/>
      <c r="F204" s="82"/>
      <c r="G204" s="60"/>
      <c r="H204" s="97"/>
      <c r="I204" s="61"/>
    </row>
    <row r="205" spans="2:9">
      <c r="B205" s="65"/>
      <c r="C205" s="73" t="s">
        <v>106</v>
      </c>
      <c r="D205" s="67"/>
      <c r="E205" s="68"/>
      <c r="F205" s="96"/>
      <c r="G205" s="60"/>
      <c r="H205" s="97"/>
      <c r="I205" s="61"/>
    </row>
    <row r="206" spans="2:9">
      <c r="B206" s="65"/>
      <c r="C206" s="73"/>
      <c r="D206" s="67"/>
      <c r="E206" s="68"/>
      <c r="F206" s="82"/>
      <c r="G206" s="60"/>
      <c r="H206" s="97"/>
      <c r="I206" s="61"/>
    </row>
    <row r="207" spans="2:9">
      <c r="B207" s="65" t="s">
        <v>86</v>
      </c>
      <c r="C207" s="73" t="s">
        <v>290</v>
      </c>
      <c r="D207" s="67" t="s">
        <v>81</v>
      </c>
      <c r="E207" s="68">
        <v>30</v>
      </c>
      <c r="F207" s="96">
        <v>50300</v>
      </c>
      <c r="G207" s="60">
        <f t="shared" ref="G207:G218" si="6">F207*E207</f>
        <v>1509000</v>
      </c>
      <c r="H207" s="97">
        <v>3500</v>
      </c>
      <c r="I207" s="61">
        <f t="shared" ref="I207:I218" si="7">H207*E207</f>
        <v>105000</v>
      </c>
    </row>
    <row r="208" spans="2:9">
      <c r="B208" s="98"/>
      <c r="C208" s="73" t="s">
        <v>287</v>
      </c>
      <c r="D208" s="73"/>
      <c r="E208" s="66"/>
      <c r="F208" s="79"/>
      <c r="G208" s="60"/>
      <c r="H208" s="97"/>
      <c r="I208" s="61"/>
    </row>
    <row r="209" spans="2:9">
      <c r="B209" s="98"/>
      <c r="C209" s="73" t="s">
        <v>288</v>
      </c>
      <c r="D209" s="73"/>
      <c r="E209" s="66"/>
      <c r="F209" s="86"/>
      <c r="G209" s="60"/>
      <c r="H209" s="97"/>
      <c r="I209" s="61"/>
    </row>
    <row r="210" spans="2:9">
      <c r="B210" s="65"/>
      <c r="C210" s="73" t="s">
        <v>292</v>
      </c>
      <c r="D210" s="67"/>
      <c r="E210" s="68"/>
      <c r="F210" s="86"/>
      <c r="G210" s="60"/>
      <c r="H210" s="97"/>
      <c r="I210" s="61"/>
    </row>
    <row r="211" spans="2:9">
      <c r="B211" s="65"/>
      <c r="C211" s="73"/>
      <c r="D211" s="67"/>
      <c r="E211" s="68"/>
      <c r="F211" s="77"/>
      <c r="G211" s="60"/>
      <c r="H211" s="97"/>
      <c r="I211" s="61"/>
    </row>
    <row r="212" spans="2:9">
      <c r="B212" s="65" t="s">
        <v>87</v>
      </c>
      <c r="C212" s="73" t="s">
        <v>293</v>
      </c>
      <c r="D212" s="67" t="s">
        <v>81</v>
      </c>
      <c r="E212" s="68">
        <v>5</v>
      </c>
      <c r="F212" s="99">
        <v>100500</v>
      </c>
      <c r="G212" s="60">
        <f t="shared" si="6"/>
        <v>502500</v>
      </c>
      <c r="H212" s="97">
        <v>4000</v>
      </c>
      <c r="I212" s="61">
        <f t="shared" si="7"/>
        <v>20000</v>
      </c>
    </row>
    <row r="213" spans="2:9">
      <c r="B213" s="65" t="s">
        <v>1</v>
      </c>
      <c r="C213" s="73" t="s">
        <v>380</v>
      </c>
      <c r="D213" s="67"/>
      <c r="E213" s="68"/>
      <c r="F213" s="69"/>
      <c r="G213" s="60"/>
      <c r="H213" s="70"/>
      <c r="I213" s="61"/>
    </row>
    <row r="214" spans="2:9">
      <c r="B214" s="65"/>
      <c r="C214" s="73" t="s">
        <v>295</v>
      </c>
      <c r="D214" s="67"/>
      <c r="E214" s="68"/>
      <c r="F214" s="69"/>
      <c r="G214" s="60"/>
      <c r="H214" s="70"/>
      <c r="I214" s="61"/>
    </row>
    <row r="215" spans="2:9">
      <c r="B215" s="65"/>
      <c r="C215" s="73" t="s">
        <v>296</v>
      </c>
      <c r="D215" s="67"/>
      <c r="E215" s="68"/>
      <c r="F215" s="69"/>
      <c r="G215" s="60"/>
      <c r="H215" s="70"/>
      <c r="I215" s="61"/>
    </row>
    <row r="216" spans="2:9">
      <c r="B216" s="100"/>
      <c r="C216" s="93" t="s">
        <v>297</v>
      </c>
      <c r="D216" s="101"/>
      <c r="E216" s="101"/>
      <c r="F216" s="102"/>
      <c r="G216" s="60">
        <f>SUM(G193:G215)</f>
        <v>5873980</v>
      </c>
      <c r="H216" s="103"/>
      <c r="I216" s="61">
        <f>SUM(I193:I215)</f>
        <v>411010</v>
      </c>
    </row>
    <row r="217" spans="2:9">
      <c r="B217" s="65"/>
      <c r="C217" s="104"/>
      <c r="D217" s="67"/>
      <c r="E217" s="68"/>
      <c r="F217" s="69"/>
      <c r="G217" s="60"/>
      <c r="H217" s="70"/>
      <c r="I217" s="61"/>
    </row>
    <row r="218" spans="2:9">
      <c r="B218" s="65" t="s">
        <v>90</v>
      </c>
      <c r="C218" s="66" t="s">
        <v>298</v>
      </c>
      <c r="D218" s="67" t="s">
        <v>107</v>
      </c>
      <c r="E218" s="68">
        <v>1</v>
      </c>
      <c r="F218" s="69">
        <v>3000000</v>
      </c>
      <c r="G218" s="60">
        <f t="shared" si="6"/>
        <v>3000000</v>
      </c>
      <c r="H218" s="70">
        <v>500000</v>
      </c>
      <c r="I218" s="61">
        <f t="shared" si="7"/>
        <v>500000</v>
      </c>
    </row>
    <row r="219" spans="2:9">
      <c r="B219" s="65"/>
      <c r="C219" s="73"/>
      <c r="D219" s="67"/>
      <c r="E219" s="68"/>
      <c r="F219" s="105"/>
      <c r="G219" s="70"/>
      <c r="H219" s="70"/>
      <c r="I219" s="106"/>
    </row>
    <row r="220" spans="2:9">
      <c r="B220" s="100"/>
      <c r="C220" s="93" t="s">
        <v>284</v>
      </c>
      <c r="D220" s="101"/>
      <c r="E220" s="101"/>
      <c r="F220" s="102"/>
      <c r="G220" s="103">
        <f>SUM(G218:G219)</f>
        <v>3000000</v>
      </c>
      <c r="H220" s="103"/>
      <c r="I220" s="107">
        <f>SUM(I218:I219)</f>
        <v>500000</v>
      </c>
    </row>
    <row r="221" spans="2:9">
      <c r="B221" s="65"/>
      <c r="C221" s="73"/>
      <c r="D221" s="67"/>
      <c r="E221" s="68"/>
      <c r="F221" s="105"/>
      <c r="G221" s="70"/>
      <c r="H221" s="70"/>
      <c r="I221" s="106"/>
    </row>
    <row r="222" spans="2:9">
      <c r="B222" s="65"/>
      <c r="C222" s="108" t="s">
        <v>299</v>
      </c>
      <c r="D222" s="67"/>
      <c r="E222" s="68"/>
      <c r="F222" s="105"/>
      <c r="G222" s="70"/>
      <c r="H222" s="70"/>
      <c r="I222" s="106"/>
    </row>
    <row r="223" spans="2:9">
      <c r="B223" s="65"/>
      <c r="C223" s="66"/>
      <c r="D223" s="67"/>
      <c r="E223" s="68"/>
      <c r="F223" s="105"/>
      <c r="G223" s="70"/>
      <c r="H223" s="70"/>
      <c r="I223" s="106"/>
    </row>
    <row r="224" spans="2:9">
      <c r="B224" s="65" t="s">
        <v>33</v>
      </c>
      <c r="C224" s="73" t="s">
        <v>300</v>
      </c>
      <c r="D224" s="67"/>
      <c r="E224" s="68"/>
      <c r="F224" s="105"/>
      <c r="G224" s="70">
        <f>G117</f>
        <v>9947101</v>
      </c>
      <c r="H224" s="70"/>
      <c r="I224" s="106">
        <f>I117</f>
        <v>941038</v>
      </c>
    </row>
    <row r="225" spans="2:9">
      <c r="B225" s="65" t="s">
        <v>46</v>
      </c>
      <c r="C225" s="73" t="s">
        <v>240</v>
      </c>
      <c r="D225" s="67"/>
      <c r="E225" s="68"/>
      <c r="F225" s="105"/>
      <c r="G225" s="103">
        <f>G148</f>
        <v>6241034</v>
      </c>
      <c r="H225" s="70"/>
      <c r="I225" s="106">
        <f>I148</f>
        <v>754850</v>
      </c>
    </row>
    <row r="226" spans="2:9">
      <c r="B226" s="65" t="s">
        <v>54</v>
      </c>
      <c r="C226" s="73" t="s">
        <v>301</v>
      </c>
      <c r="D226" s="67"/>
      <c r="E226" s="68"/>
      <c r="F226" s="105"/>
      <c r="G226" s="70">
        <f>G170</f>
        <v>15551718</v>
      </c>
      <c r="H226" s="70"/>
      <c r="I226" s="106">
        <f>I170</f>
        <v>2552840</v>
      </c>
    </row>
    <row r="227" spans="2:9">
      <c r="B227" s="65" t="s">
        <v>64</v>
      </c>
      <c r="C227" s="109" t="s">
        <v>264</v>
      </c>
      <c r="D227" s="67"/>
      <c r="E227" s="68"/>
      <c r="F227" s="105"/>
      <c r="G227" s="70">
        <f>G190</f>
        <v>0</v>
      </c>
      <c r="H227" s="70"/>
      <c r="I227" s="106">
        <f>I190</f>
        <v>0</v>
      </c>
    </row>
    <row r="228" spans="2:9">
      <c r="B228" s="65" t="s">
        <v>69</v>
      </c>
      <c r="C228" s="89" t="s">
        <v>277</v>
      </c>
      <c r="D228" s="67"/>
      <c r="E228" s="68"/>
      <c r="F228" s="105"/>
      <c r="G228" s="70">
        <f>G200</f>
        <v>1004240</v>
      </c>
      <c r="H228" s="70"/>
      <c r="I228" s="106">
        <f>I200</f>
        <v>75505</v>
      </c>
    </row>
    <row r="229" spans="2:9">
      <c r="B229" s="65" t="s">
        <v>89</v>
      </c>
      <c r="C229" s="73" t="s">
        <v>108</v>
      </c>
      <c r="D229" s="67"/>
      <c r="E229" s="68"/>
      <c r="F229" s="105"/>
      <c r="G229" s="70">
        <f>G216</f>
        <v>5873980</v>
      </c>
      <c r="H229" s="70"/>
      <c r="I229" s="106">
        <f>I216</f>
        <v>411010</v>
      </c>
    </row>
    <row r="230" spans="2:9">
      <c r="B230" s="65" t="s">
        <v>90</v>
      </c>
      <c r="C230" s="73" t="s">
        <v>298</v>
      </c>
      <c r="D230" s="67"/>
      <c r="E230" s="68"/>
      <c r="F230" s="110"/>
      <c r="G230" s="70">
        <f>G218</f>
        <v>3000000</v>
      </c>
      <c r="H230" s="70"/>
      <c r="I230" s="106">
        <f>I218</f>
        <v>500000</v>
      </c>
    </row>
    <row r="231" spans="2:9">
      <c r="B231" s="65"/>
      <c r="C231" s="66" t="s">
        <v>305</v>
      </c>
      <c r="D231" s="68"/>
      <c r="E231" s="68"/>
      <c r="F231" s="110"/>
      <c r="G231" s="111">
        <f>G230+G229+G228+G227+G226+G225+G224</f>
        <v>41618073</v>
      </c>
      <c r="H231" s="111"/>
      <c r="I231" s="112">
        <f>I230+I229+I228+I227+I226+I225+I224</f>
        <v>5235243</v>
      </c>
    </row>
    <row r="232" spans="2:9">
      <c r="B232" s="113"/>
      <c r="C232" s="114"/>
      <c r="D232" s="223" t="s">
        <v>306</v>
      </c>
      <c r="E232" s="223"/>
      <c r="F232" s="223"/>
      <c r="G232" s="115"/>
      <c r="H232" s="236"/>
      <c r="I232" s="116"/>
    </row>
    <row r="233" spans="2:9">
      <c r="B233" s="113"/>
      <c r="C233" s="114"/>
      <c r="D233" s="223" t="s">
        <v>307</v>
      </c>
      <c r="E233" s="223"/>
      <c r="F233" s="223"/>
      <c r="G233" s="117"/>
      <c r="H233" s="236"/>
      <c r="I233" s="118"/>
    </row>
    <row r="234" spans="2:9">
      <c r="B234" s="113"/>
      <c r="C234" s="114"/>
      <c r="D234" s="223" t="s">
        <v>308</v>
      </c>
      <c r="E234" s="223"/>
      <c r="F234" s="223"/>
      <c r="G234" s="115"/>
      <c r="H234" s="236"/>
      <c r="I234" s="116"/>
    </row>
    <row r="235" spans="2:9">
      <c r="B235" s="119"/>
      <c r="C235" s="120"/>
      <c r="D235" s="120"/>
      <c r="E235" s="121"/>
      <c r="F235" s="69"/>
      <c r="G235" s="69"/>
      <c r="H235" s="69"/>
      <c r="I235" s="122"/>
    </row>
    <row r="236" spans="2:9">
      <c r="B236" s="113"/>
      <c r="C236" s="114"/>
      <c r="D236" s="223" t="s">
        <v>309</v>
      </c>
      <c r="E236" s="223"/>
      <c r="F236" s="223"/>
      <c r="G236" s="69">
        <f>G231+I231</f>
        <v>46853316</v>
      </c>
      <c r="H236" s="123"/>
      <c r="I236" s="116">
        <f>I231</f>
        <v>5235243</v>
      </c>
    </row>
    <row r="237" spans="2:9">
      <c r="B237" s="113"/>
      <c r="C237" s="114"/>
      <c r="D237" s="223" t="s">
        <v>307</v>
      </c>
      <c r="E237" s="223"/>
      <c r="F237" s="223"/>
      <c r="G237" s="69">
        <f>G236*18/100</f>
        <v>8433596.8800000008</v>
      </c>
      <c r="H237" s="117"/>
      <c r="I237" s="118"/>
    </row>
    <row r="238" spans="2:9" ht="15.75" thickBot="1">
      <c r="B238" s="124"/>
      <c r="C238" s="125"/>
      <c r="D238" s="231" t="s">
        <v>310</v>
      </c>
      <c r="E238" s="231"/>
      <c r="F238" s="231"/>
      <c r="G238" s="126">
        <f>G237+G236</f>
        <v>55286912.880000003</v>
      </c>
      <c r="H238" s="127"/>
      <c r="I238" s="128"/>
    </row>
    <row r="239" spans="2:9" ht="15.75" thickTop="1"/>
    <row r="243" spans="3:10">
      <c r="C243" s="171"/>
      <c r="D243" s="172"/>
      <c r="E243" s="172"/>
      <c r="F243" s="173"/>
      <c r="G243" s="174"/>
      <c r="H243" s="174"/>
      <c r="I243" s="174"/>
      <c r="J243" s="174"/>
    </row>
    <row r="244" spans="3:10">
      <c r="C244" s="171"/>
      <c r="D244" s="172"/>
      <c r="E244" s="172"/>
      <c r="F244" s="173"/>
      <c r="G244" s="174"/>
      <c r="H244" s="174"/>
      <c r="I244" s="174"/>
      <c r="J244" s="174"/>
    </row>
    <row r="245" spans="3:10">
      <c r="C245" s="245"/>
      <c r="D245" s="245"/>
      <c r="E245" s="245"/>
      <c r="F245" s="240"/>
      <c r="G245" s="246"/>
      <c r="H245" s="246"/>
      <c r="I245" s="238"/>
      <c r="J245" s="238"/>
    </row>
    <row r="246" spans="3:10">
      <c r="C246" s="245"/>
      <c r="D246" s="245"/>
      <c r="E246" s="245"/>
      <c r="F246" s="240"/>
      <c r="G246" s="238"/>
      <c r="H246" s="238"/>
      <c r="I246" s="238"/>
      <c r="J246" s="238"/>
    </row>
    <row r="247" spans="3:10">
      <c r="C247" s="245"/>
      <c r="D247" s="245"/>
      <c r="E247" s="245"/>
      <c r="F247" s="240"/>
      <c r="G247" s="238"/>
      <c r="H247" s="238"/>
      <c r="I247" s="238"/>
      <c r="J247" s="238"/>
    </row>
    <row r="248" spans="3:10">
      <c r="C248" s="250"/>
      <c r="D248" s="251"/>
      <c r="E248" s="175"/>
      <c r="F248" s="250"/>
      <c r="G248" s="174"/>
      <c r="H248" s="247"/>
      <c r="I248" s="247"/>
      <c r="J248" s="176"/>
    </row>
    <row r="249" spans="3:10">
      <c r="C249" s="250"/>
      <c r="D249" s="251"/>
      <c r="E249" s="175"/>
      <c r="F249" s="250"/>
      <c r="G249" s="174"/>
      <c r="H249" s="247"/>
      <c r="I249" s="247"/>
      <c r="J249" s="176"/>
    </row>
    <row r="250" spans="3:10">
      <c r="C250" s="175"/>
      <c r="D250" s="150"/>
      <c r="E250" s="177"/>
      <c r="F250" s="175"/>
      <c r="G250" s="174"/>
      <c r="H250" s="176"/>
      <c r="I250" s="176"/>
      <c r="J250" s="176"/>
    </row>
    <row r="251" spans="3:10">
      <c r="C251" s="175"/>
      <c r="D251" s="151"/>
      <c r="E251" s="177"/>
      <c r="F251" s="175"/>
      <c r="G251" s="146"/>
      <c r="H251" s="176"/>
      <c r="I251" s="148"/>
      <c r="J251" s="176"/>
    </row>
    <row r="252" spans="3:10">
      <c r="C252" s="175"/>
      <c r="D252" s="150"/>
      <c r="E252" s="177"/>
      <c r="F252" s="175"/>
      <c r="G252" s="174"/>
      <c r="H252" s="176"/>
      <c r="I252" s="176"/>
      <c r="J252" s="176"/>
    </row>
    <row r="253" spans="3:10">
      <c r="C253" s="175"/>
      <c r="D253" s="151"/>
      <c r="E253" s="177"/>
      <c r="F253" s="175"/>
      <c r="G253" s="174"/>
      <c r="H253" s="176"/>
      <c r="I253" s="176"/>
      <c r="J253" s="176"/>
    </row>
    <row r="254" spans="3:10">
      <c r="C254" s="175"/>
      <c r="D254" s="150"/>
      <c r="E254" s="177"/>
      <c r="F254" s="175"/>
      <c r="G254" s="174"/>
      <c r="H254" s="176"/>
      <c r="I254" s="176"/>
      <c r="J254" s="176"/>
    </row>
    <row r="255" spans="3:10">
      <c r="C255" s="175"/>
      <c r="D255" s="151"/>
      <c r="E255" s="177"/>
      <c r="F255" s="175"/>
      <c r="G255" s="174"/>
      <c r="H255" s="176"/>
      <c r="I255" s="176"/>
      <c r="J255" s="176"/>
    </row>
    <row r="256" spans="3:10">
      <c r="C256" s="175"/>
      <c r="D256" s="150"/>
      <c r="E256" s="177"/>
      <c r="F256" s="175"/>
      <c r="G256" s="174"/>
      <c r="H256" s="176"/>
      <c r="I256" s="176"/>
      <c r="J256" s="176"/>
    </row>
    <row r="257" spans="3:10">
      <c r="C257" s="175"/>
      <c r="D257" s="151"/>
      <c r="E257" s="177"/>
      <c r="F257" s="175"/>
      <c r="G257" s="174"/>
      <c r="H257" s="176"/>
      <c r="I257" s="176"/>
      <c r="J257" s="176"/>
    </row>
    <row r="258" spans="3:10">
      <c r="C258" s="175"/>
      <c r="D258" s="150"/>
      <c r="E258" s="177"/>
      <c r="F258" s="175"/>
      <c r="G258" s="174"/>
      <c r="H258" s="176"/>
      <c r="I258" s="176"/>
      <c r="J258" s="176"/>
    </row>
    <row r="259" spans="3:10">
      <c r="C259" s="175"/>
      <c r="D259" s="151"/>
      <c r="E259" s="177"/>
      <c r="F259" s="175"/>
      <c r="G259" s="174"/>
      <c r="H259" s="176"/>
      <c r="I259" s="176"/>
      <c r="J259" s="176"/>
    </row>
    <row r="260" spans="3:10">
      <c r="C260" s="175"/>
      <c r="D260" s="151"/>
      <c r="E260" s="177"/>
      <c r="F260" s="175"/>
      <c r="G260" s="174"/>
      <c r="H260" s="176"/>
      <c r="I260" s="176"/>
      <c r="J260" s="176"/>
    </row>
    <row r="261" spans="3:10">
      <c r="C261" s="175"/>
      <c r="D261" s="151"/>
      <c r="E261" s="177"/>
      <c r="F261" s="175"/>
      <c r="G261" s="174"/>
      <c r="H261" s="176"/>
      <c r="I261" s="176"/>
      <c r="J261" s="176"/>
    </row>
    <row r="262" spans="3:10">
      <c r="C262" s="178"/>
      <c r="D262" s="179"/>
      <c r="E262" s="180"/>
      <c r="F262" s="178"/>
      <c r="G262" s="181"/>
      <c r="H262" s="182"/>
      <c r="I262" s="183"/>
      <c r="J262" s="182"/>
    </row>
    <row r="263" spans="3:10">
      <c r="C263" s="175"/>
      <c r="D263" s="150"/>
      <c r="E263" s="177"/>
      <c r="F263" s="175"/>
      <c r="G263" s="174"/>
      <c r="H263" s="176"/>
      <c r="I263" s="176"/>
      <c r="J263" s="176"/>
    </row>
    <row r="264" spans="3:10">
      <c r="C264" s="175"/>
      <c r="D264" s="184"/>
      <c r="E264" s="177"/>
      <c r="F264" s="175"/>
      <c r="G264" s="174"/>
      <c r="H264" s="176"/>
      <c r="I264" s="176"/>
      <c r="J264" s="176"/>
    </row>
    <row r="265" spans="3:10">
      <c r="C265" s="175"/>
      <c r="D265" s="151"/>
      <c r="E265" s="177"/>
      <c r="F265" s="175"/>
      <c r="G265" s="174"/>
      <c r="H265" s="176"/>
      <c r="I265" s="176"/>
      <c r="J265" s="176"/>
    </row>
    <row r="266" spans="3:10">
      <c r="C266" s="175"/>
      <c r="D266" s="151"/>
      <c r="E266" s="177"/>
      <c r="F266" s="175"/>
      <c r="G266" s="174"/>
      <c r="H266" s="176"/>
      <c r="I266" s="176"/>
      <c r="J266" s="176"/>
    </row>
    <row r="267" spans="3:10">
      <c r="C267" s="175"/>
      <c r="D267" s="151"/>
      <c r="E267" s="177"/>
      <c r="F267" s="175"/>
      <c r="G267" s="174"/>
      <c r="H267" s="176"/>
      <c r="I267" s="176"/>
      <c r="J267" s="176"/>
    </row>
    <row r="268" spans="3:10">
      <c r="C268" s="175"/>
      <c r="D268" s="151"/>
      <c r="E268" s="177"/>
      <c r="F268" s="175"/>
      <c r="G268" s="174"/>
      <c r="H268" s="176"/>
      <c r="I268" s="176"/>
      <c r="J268" s="176"/>
    </row>
    <row r="269" spans="3:10">
      <c r="C269" s="175"/>
      <c r="D269" s="151"/>
      <c r="E269" s="177"/>
      <c r="F269" s="175"/>
      <c r="G269" s="174"/>
      <c r="H269" s="176"/>
      <c r="I269" s="176"/>
      <c r="J269" s="176"/>
    </row>
    <row r="270" spans="3:10">
      <c r="C270" s="175"/>
      <c r="D270" s="151"/>
      <c r="E270" s="177"/>
      <c r="F270" s="175"/>
      <c r="G270" s="174"/>
      <c r="H270" s="176"/>
      <c r="I270" s="176"/>
      <c r="J270" s="176"/>
    </row>
    <row r="271" spans="3:10">
      <c r="C271" s="175"/>
      <c r="D271" s="151"/>
      <c r="E271" s="177"/>
      <c r="F271" s="175"/>
      <c r="G271" s="174"/>
      <c r="H271" s="176"/>
      <c r="I271" s="176"/>
      <c r="J271" s="176"/>
    </row>
    <row r="272" spans="3:10">
      <c r="C272" s="175"/>
      <c r="D272" s="151"/>
      <c r="E272" s="177"/>
      <c r="F272" s="175"/>
      <c r="G272" s="174"/>
      <c r="H272" s="176"/>
      <c r="I272" s="176"/>
      <c r="J272" s="176"/>
    </row>
    <row r="273" spans="3:10">
      <c r="C273" s="175"/>
      <c r="D273" s="151"/>
      <c r="E273" s="177"/>
      <c r="F273" s="175"/>
      <c r="G273" s="174"/>
      <c r="H273" s="176"/>
      <c r="I273" s="176"/>
      <c r="J273" s="176"/>
    </row>
    <row r="274" spans="3:10">
      <c r="C274" s="179"/>
      <c r="D274" s="179"/>
      <c r="E274" s="179"/>
      <c r="F274" s="179"/>
      <c r="G274" s="185"/>
      <c r="H274" s="182"/>
      <c r="I274" s="186"/>
      <c r="J274" s="182"/>
    </row>
    <row r="275" spans="3:10">
      <c r="C275" s="179"/>
      <c r="D275" s="179"/>
      <c r="E275" s="179"/>
      <c r="F275" s="179"/>
      <c r="G275" s="185"/>
      <c r="H275" s="5"/>
      <c r="I275" s="186"/>
      <c r="J275" s="183"/>
    </row>
    <row r="276" spans="3:10">
      <c r="C276" s="175"/>
      <c r="D276" s="150"/>
      <c r="E276" s="177"/>
      <c r="F276" s="175"/>
      <c r="G276" s="174"/>
      <c r="H276" s="176"/>
      <c r="I276" s="176"/>
      <c r="J276" s="176"/>
    </row>
    <row r="277" spans="3:10">
      <c r="C277" s="175"/>
      <c r="D277" s="187"/>
      <c r="E277" s="177"/>
      <c r="F277" s="188"/>
      <c r="G277" s="174"/>
      <c r="H277" s="176"/>
      <c r="I277" s="176"/>
      <c r="J277" s="176"/>
    </row>
    <row r="278" spans="3:10">
      <c r="C278" s="175"/>
      <c r="D278" s="151"/>
      <c r="E278" s="177"/>
      <c r="F278" s="189"/>
      <c r="G278" s="174"/>
      <c r="H278" s="176"/>
      <c r="I278" s="176"/>
      <c r="J278" s="176"/>
    </row>
    <row r="279" spans="3:10">
      <c r="C279" s="175"/>
      <c r="D279" s="151"/>
      <c r="E279" s="177"/>
      <c r="F279" s="189"/>
      <c r="G279" s="190"/>
      <c r="H279" s="176"/>
      <c r="I279" s="176"/>
      <c r="J279" s="176"/>
    </row>
    <row r="280" spans="3:10">
      <c r="C280" s="175"/>
      <c r="D280" s="151"/>
      <c r="E280" s="177"/>
      <c r="F280" s="189"/>
      <c r="G280" s="174"/>
      <c r="H280" s="176"/>
      <c r="I280" s="176"/>
      <c r="J280" s="176"/>
    </row>
    <row r="281" spans="3:10">
      <c r="C281" s="175"/>
      <c r="D281" s="151"/>
      <c r="E281" s="177"/>
      <c r="F281" s="189"/>
      <c r="G281" s="174"/>
      <c r="H281" s="176"/>
      <c r="I281" s="176"/>
      <c r="J281" s="176"/>
    </row>
    <row r="282" spans="3:10">
      <c r="C282" s="175"/>
      <c r="D282" s="151"/>
      <c r="E282" s="177"/>
      <c r="F282" s="189"/>
      <c r="G282" s="174"/>
      <c r="H282" s="176"/>
      <c r="I282" s="176"/>
      <c r="J282" s="176"/>
    </row>
    <row r="283" spans="3:10">
      <c r="C283" s="175"/>
      <c r="D283" s="151"/>
      <c r="E283" s="177"/>
      <c r="F283" s="189"/>
      <c r="G283" s="174"/>
      <c r="H283" s="176"/>
      <c r="I283" s="176"/>
      <c r="J283" s="176"/>
    </row>
    <row r="284" spans="3:10">
      <c r="C284" s="175"/>
      <c r="D284" s="151"/>
      <c r="E284" s="177"/>
      <c r="F284" s="189"/>
      <c r="G284" s="174"/>
      <c r="H284" s="176"/>
      <c r="I284" s="176"/>
      <c r="J284" s="176"/>
    </row>
    <row r="285" spans="3:10">
      <c r="C285" s="175"/>
      <c r="D285" s="151"/>
      <c r="E285" s="177"/>
      <c r="F285" s="189"/>
      <c r="G285" s="174"/>
      <c r="H285" s="176"/>
      <c r="I285" s="176"/>
      <c r="J285" s="176"/>
    </row>
    <row r="286" spans="3:10">
      <c r="C286" s="175"/>
      <c r="D286" s="151"/>
      <c r="E286" s="177"/>
      <c r="F286" s="189"/>
      <c r="G286" s="174"/>
      <c r="H286" s="176"/>
      <c r="I286" s="176"/>
      <c r="J286" s="176"/>
    </row>
    <row r="287" spans="3:10">
      <c r="C287" s="175"/>
      <c r="D287" s="151"/>
      <c r="E287" s="177"/>
      <c r="F287" s="189"/>
      <c r="G287" s="174"/>
      <c r="H287" s="176"/>
      <c r="I287" s="176"/>
      <c r="J287" s="176"/>
    </row>
    <row r="288" spans="3:10">
      <c r="C288" s="175"/>
      <c r="D288" s="151"/>
      <c r="E288" s="177"/>
      <c r="F288" s="189"/>
      <c r="G288" s="174"/>
      <c r="H288" s="176"/>
      <c r="I288" s="176"/>
      <c r="J288" s="176"/>
    </row>
    <row r="289" spans="3:10">
      <c r="C289" s="175"/>
      <c r="D289" s="151"/>
      <c r="E289" s="177"/>
      <c r="F289" s="189"/>
      <c r="G289" s="174"/>
      <c r="H289" s="176"/>
      <c r="I289" s="176"/>
      <c r="J289" s="176"/>
    </row>
    <row r="290" spans="3:10">
      <c r="C290" s="175"/>
      <c r="D290" s="151"/>
      <c r="E290" s="177"/>
      <c r="F290" s="175"/>
      <c r="G290" s="174"/>
      <c r="H290" s="176"/>
      <c r="I290" s="176"/>
      <c r="J290" s="176"/>
    </row>
    <row r="291" spans="3:10">
      <c r="C291" s="175"/>
      <c r="D291" s="191"/>
      <c r="E291" s="177"/>
      <c r="F291" s="189"/>
      <c r="G291" s="189"/>
      <c r="H291" s="176"/>
      <c r="I291" s="176"/>
      <c r="J291" s="176"/>
    </row>
    <row r="292" spans="3:10">
      <c r="C292" s="175"/>
      <c r="D292" s="191"/>
      <c r="E292" s="177"/>
      <c r="F292" s="189"/>
      <c r="G292" s="189"/>
      <c r="H292" s="176"/>
      <c r="I292" s="176"/>
      <c r="J292" s="176"/>
    </row>
    <row r="293" spans="3:10">
      <c r="C293" s="175"/>
      <c r="D293" s="151"/>
      <c r="E293" s="177"/>
      <c r="F293" s="175"/>
      <c r="G293" s="174"/>
      <c r="H293" s="192"/>
      <c r="I293" s="176"/>
      <c r="J293" s="192"/>
    </row>
    <row r="294" spans="3:10">
      <c r="C294" s="175"/>
      <c r="D294" s="151"/>
      <c r="E294" s="177"/>
      <c r="F294" s="175"/>
      <c r="G294" s="174"/>
      <c r="H294" s="176"/>
      <c r="I294" s="176"/>
      <c r="J294" s="176"/>
    </row>
    <row r="295" spans="3:10">
      <c r="C295" s="175"/>
      <c r="D295" s="151"/>
      <c r="E295" s="177"/>
      <c r="F295" s="175"/>
      <c r="G295" s="174"/>
      <c r="H295" s="176"/>
      <c r="I295" s="176"/>
      <c r="J295" s="176"/>
    </row>
    <row r="296" spans="3:10">
      <c r="C296" s="175"/>
      <c r="D296" s="193"/>
      <c r="E296" s="177"/>
      <c r="F296" s="175"/>
      <c r="G296" s="174"/>
      <c r="H296" s="176"/>
      <c r="I296" s="176"/>
      <c r="J296" s="176"/>
    </row>
    <row r="297" spans="3:10">
      <c r="C297" s="175"/>
      <c r="D297" s="193"/>
      <c r="E297" s="177"/>
      <c r="F297" s="175"/>
      <c r="G297" s="174"/>
      <c r="H297" s="176"/>
      <c r="I297" s="176"/>
      <c r="J297" s="176"/>
    </row>
    <row r="298" spans="3:10">
      <c r="C298" s="175"/>
      <c r="D298" s="194"/>
      <c r="E298" s="177"/>
      <c r="F298" s="175"/>
      <c r="G298" s="174"/>
      <c r="H298" s="176"/>
      <c r="I298" s="176"/>
      <c r="J298" s="176"/>
    </row>
    <row r="299" spans="3:10">
      <c r="C299" s="175"/>
      <c r="D299" s="194"/>
      <c r="E299" s="177"/>
      <c r="F299" s="175"/>
      <c r="G299" s="174"/>
      <c r="H299" s="176"/>
      <c r="I299" s="176"/>
      <c r="J299" s="176"/>
    </row>
    <row r="300" spans="3:10">
      <c r="C300" s="175"/>
      <c r="D300" s="191"/>
      <c r="E300" s="177"/>
      <c r="F300" s="195"/>
      <c r="G300" s="196"/>
      <c r="H300" s="176"/>
      <c r="I300" s="176"/>
      <c r="J300" s="176"/>
    </row>
    <row r="301" spans="3:10">
      <c r="C301" s="175"/>
      <c r="D301" s="197"/>
      <c r="E301" s="177"/>
      <c r="F301" s="198"/>
      <c r="G301" s="197"/>
      <c r="H301" s="176"/>
      <c r="I301" s="176"/>
      <c r="J301" s="176"/>
    </row>
    <row r="302" spans="3:10">
      <c r="C302" s="175"/>
      <c r="D302" s="199"/>
      <c r="E302" s="177"/>
      <c r="F302" s="198"/>
      <c r="G302" s="196"/>
      <c r="H302" s="176"/>
      <c r="I302" s="176"/>
      <c r="J302" s="176"/>
    </row>
    <row r="303" spans="3:10">
      <c r="C303" s="175"/>
      <c r="D303" s="197"/>
      <c r="E303" s="177"/>
      <c r="F303" s="198"/>
      <c r="G303" s="197"/>
      <c r="H303" s="176"/>
      <c r="I303" s="176"/>
      <c r="J303" s="176"/>
    </row>
    <row r="304" spans="3:10">
      <c r="C304" s="175"/>
      <c r="D304" s="199"/>
      <c r="E304" s="177"/>
      <c r="F304" s="198"/>
      <c r="G304" s="196"/>
      <c r="H304" s="176"/>
      <c r="I304" s="176"/>
      <c r="J304" s="176"/>
    </row>
    <row r="305" spans="3:10">
      <c r="C305" s="175"/>
      <c r="D305" s="200"/>
      <c r="E305" s="177"/>
      <c r="F305" s="198"/>
      <c r="G305" s="197"/>
      <c r="H305" s="176"/>
      <c r="I305" s="176"/>
      <c r="J305" s="176"/>
    </row>
    <row r="306" spans="3:10">
      <c r="C306" s="175"/>
      <c r="D306" s="191"/>
      <c r="E306" s="177"/>
      <c r="F306" s="198"/>
      <c r="G306" s="196"/>
      <c r="H306" s="176"/>
      <c r="I306" s="176"/>
      <c r="J306" s="176"/>
    </row>
    <row r="307" spans="3:10">
      <c r="C307" s="175"/>
      <c r="D307" s="191"/>
      <c r="E307" s="177"/>
      <c r="F307" s="195"/>
      <c r="G307" s="194"/>
      <c r="H307" s="176"/>
      <c r="I307" s="176"/>
      <c r="J307" s="176"/>
    </row>
    <row r="308" spans="3:10">
      <c r="C308" s="175"/>
      <c r="D308" s="191"/>
      <c r="E308" s="177"/>
      <c r="F308" s="201"/>
      <c r="G308" s="202"/>
      <c r="H308" s="176"/>
      <c r="I308" s="176"/>
      <c r="J308" s="176"/>
    </row>
    <row r="309" spans="3:10">
      <c r="C309" s="175"/>
      <c r="D309" s="194"/>
      <c r="E309" s="177"/>
      <c r="F309" s="195"/>
      <c r="G309" s="202"/>
      <c r="H309" s="176"/>
      <c r="I309" s="176"/>
      <c r="J309" s="176"/>
    </row>
    <row r="310" spans="3:10">
      <c r="C310" s="175"/>
      <c r="D310" s="191"/>
      <c r="E310" s="177"/>
      <c r="F310" s="195"/>
      <c r="G310" s="191"/>
      <c r="H310" s="176"/>
      <c r="I310" s="176"/>
      <c r="J310" s="176"/>
    </row>
    <row r="311" spans="3:10">
      <c r="C311" s="175"/>
      <c r="D311" s="191"/>
      <c r="E311" s="177"/>
      <c r="F311" s="175"/>
      <c r="G311" s="174"/>
      <c r="H311" s="176"/>
      <c r="I311" s="176"/>
      <c r="J311" s="176"/>
    </row>
    <row r="312" spans="3:10">
      <c r="C312" s="175"/>
      <c r="D312" s="151"/>
      <c r="E312" s="177"/>
      <c r="F312" s="175"/>
      <c r="G312" s="174"/>
      <c r="H312" s="176"/>
      <c r="I312" s="176"/>
      <c r="J312" s="176"/>
    </row>
    <row r="313" spans="3:10">
      <c r="C313" s="175"/>
      <c r="D313" s="150"/>
      <c r="E313" s="177"/>
      <c r="F313" s="175"/>
      <c r="G313" s="203"/>
      <c r="H313" s="192"/>
      <c r="I313" s="176"/>
      <c r="J313" s="192"/>
    </row>
    <row r="314" spans="3:10">
      <c r="C314" s="175"/>
      <c r="D314" s="204"/>
      <c r="E314" s="177"/>
      <c r="F314" s="175"/>
      <c r="G314" s="174"/>
      <c r="H314" s="176"/>
      <c r="I314" s="176"/>
      <c r="J314" s="176"/>
    </row>
    <row r="315" spans="3:10">
      <c r="C315" s="175"/>
      <c r="D315" s="204"/>
      <c r="E315" s="177"/>
      <c r="F315" s="175"/>
      <c r="G315" s="174"/>
      <c r="H315" s="176"/>
      <c r="I315" s="176"/>
      <c r="J315" s="176"/>
    </row>
    <row r="316" spans="3:10">
      <c r="C316" s="175"/>
      <c r="D316" s="205"/>
      <c r="E316" s="177"/>
      <c r="F316" s="201"/>
      <c r="G316" s="174"/>
      <c r="H316" s="176"/>
      <c r="I316" s="176"/>
      <c r="J316" s="176"/>
    </row>
    <row r="317" spans="3:10">
      <c r="C317" s="175"/>
      <c r="D317" s="205"/>
      <c r="E317" s="177"/>
      <c r="F317" s="201"/>
      <c r="G317" s="206"/>
      <c r="H317" s="176"/>
      <c r="I317" s="176"/>
      <c r="J317" s="176"/>
    </row>
    <row r="318" spans="3:10">
      <c r="C318" s="175"/>
      <c r="D318" s="205"/>
      <c r="E318" s="177"/>
      <c r="F318" s="201"/>
      <c r="G318" s="5"/>
      <c r="H318" s="176"/>
      <c r="I318" s="176"/>
      <c r="J318" s="176"/>
    </row>
    <row r="319" spans="3:10">
      <c r="C319" s="175"/>
      <c r="D319" s="205"/>
      <c r="E319" s="177"/>
      <c r="F319" s="201"/>
      <c r="G319" s="174"/>
      <c r="H319" s="176"/>
      <c r="I319" s="176"/>
      <c r="J319" s="176"/>
    </row>
    <row r="320" spans="3:10">
      <c r="C320" s="175"/>
      <c r="D320" s="205"/>
      <c r="E320" s="177"/>
      <c r="F320" s="201"/>
      <c r="G320" s="174"/>
      <c r="H320" s="176"/>
      <c r="I320" s="176"/>
      <c r="J320" s="176"/>
    </row>
    <row r="321" spans="3:10">
      <c r="C321" s="175"/>
      <c r="D321" s="205"/>
      <c r="E321" s="177"/>
      <c r="F321" s="201"/>
      <c r="G321" s="174"/>
      <c r="H321" s="176"/>
      <c r="I321" s="176"/>
      <c r="J321" s="176"/>
    </row>
    <row r="322" spans="3:10">
      <c r="C322" s="175"/>
      <c r="D322" s="205"/>
      <c r="E322" s="177"/>
      <c r="F322" s="201"/>
      <c r="G322" s="206"/>
      <c r="H322" s="176"/>
      <c r="I322" s="176"/>
      <c r="J322" s="176"/>
    </row>
    <row r="323" spans="3:10">
      <c r="C323" s="179"/>
      <c r="D323" s="179"/>
      <c r="E323" s="179"/>
      <c r="F323" s="179"/>
      <c r="G323" s="185"/>
      <c r="H323" s="182"/>
      <c r="I323" s="186"/>
      <c r="J323" s="182"/>
    </row>
    <row r="324" spans="3:10">
      <c r="C324" s="175"/>
      <c r="D324" s="150"/>
      <c r="E324" s="177"/>
      <c r="F324" s="175"/>
      <c r="G324" s="174"/>
      <c r="H324" s="176"/>
      <c r="I324" s="176"/>
      <c r="J324" s="176"/>
    </row>
    <row r="325" spans="3:10">
      <c r="C325" s="175"/>
      <c r="D325" s="151"/>
      <c r="E325" s="177"/>
      <c r="F325" s="175"/>
      <c r="G325" s="174"/>
      <c r="H325" s="176"/>
      <c r="I325" s="176"/>
      <c r="J325" s="176"/>
    </row>
    <row r="326" spans="3:10">
      <c r="C326" s="175"/>
      <c r="D326" s="151"/>
      <c r="E326" s="177"/>
      <c r="F326" s="175"/>
      <c r="G326" s="174"/>
      <c r="H326" s="176"/>
      <c r="I326" s="176"/>
      <c r="J326" s="176"/>
    </row>
    <row r="327" spans="3:10">
      <c r="C327" s="175"/>
      <c r="D327" s="151"/>
      <c r="E327" s="177"/>
      <c r="F327" s="175"/>
      <c r="G327" s="174"/>
      <c r="H327" s="176"/>
      <c r="I327" s="176"/>
      <c r="J327" s="176"/>
    </row>
    <row r="328" spans="3:10">
      <c r="C328" s="175"/>
      <c r="D328" s="151"/>
      <c r="E328" s="177"/>
      <c r="F328" s="175"/>
      <c r="G328" s="174"/>
      <c r="H328" s="176"/>
      <c r="I328" s="176"/>
      <c r="J328" s="176"/>
    </row>
    <row r="329" spans="3:10">
      <c r="C329" s="175"/>
      <c r="D329" s="151"/>
      <c r="E329" s="177"/>
      <c r="F329" s="175"/>
      <c r="G329" s="174"/>
      <c r="H329" s="176"/>
      <c r="I329" s="176"/>
      <c r="J329" s="176"/>
    </row>
    <row r="330" spans="3:10">
      <c r="C330" s="175"/>
      <c r="D330" s="151"/>
      <c r="E330" s="177"/>
      <c r="F330" s="175"/>
      <c r="G330" s="174"/>
      <c r="H330" s="176"/>
      <c r="I330" s="176"/>
      <c r="J330" s="176"/>
    </row>
    <row r="331" spans="3:10">
      <c r="C331" s="150"/>
      <c r="D331" s="151"/>
      <c r="E331" s="151"/>
      <c r="F331" s="150"/>
      <c r="G331" s="174"/>
      <c r="H331" s="176"/>
      <c r="I331" s="176"/>
      <c r="J331" s="176"/>
    </row>
    <row r="332" spans="3:10">
      <c r="C332" s="150"/>
      <c r="D332" s="151"/>
      <c r="E332" s="151"/>
      <c r="F332" s="150"/>
      <c r="G332" s="174"/>
      <c r="H332" s="176"/>
      <c r="I332" s="176"/>
      <c r="J332" s="176"/>
    </row>
    <row r="333" spans="3:10">
      <c r="C333" s="175"/>
      <c r="D333" s="151"/>
      <c r="E333" s="177"/>
      <c r="F333" s="175"/>
      <c r="G333" s="174"/>
      <c r="H333" s="176"/>
      <c r="I333" s="176"/>
      <c r="J333" s="176"/>
    </row>
    <row r="334" spans="3:10">
      <c r="C334" s="175"/>
      <c r="D334" s="151"/>
      <c r="E334" s="177"/>
      <c r="F334" s="175"/>
      <c r="G334" s="174"/>
      <c r="H334" s="176"/>
      <c r="I334" s="176"/>
      <c r="J334" s="176"/>
    </row>
    <row r="335" spans="3:10">
      <c r="C335" s="175"/>
      <c r="D335" s="151"/>
      <c r="E335" s="177"/>
      <c r="F335" s="175"/>
      <c r="G335" s="174"/>
      <c r="H335" s="176"/>
      <c r="I335" s="176"/>
      <c r="J335" s="176"/>
    </row>
    <row r="336" spans="3:10">
      <c r="C336" s="175"/>
      <c r="D336" s="151"/>
      <c r="E336" s="177"/>
      <c r="F336" s="175"/>
      <c r="G336" s="174"/>
      <c r="H336" s="176"/>
      <c r="I336" s="176"/>
      <c r="J336" s="176"/>
    </row>
    <row r="337" spans="3:10">
      <c r="C337" s="175"/>
      <c r="D337" s="151"/>
      <c r="E337" s="177"/>
      <c r="F337" s="175"/>
      <c r="G337" s="174"/>
      <c r="H337" s="176"/>
      <c r="I337" s="176"/>
      <c r="J337" s="176"/>
    </row>
    <row r="338" spans="3:10">
      <c r="C338" s="175"/>
      <c r="D338" s="151"/>
      <c r="E338" s="177"/>
      <c r="F338" s="175"/>
      <c r="G338" s="174"/>
      <c r="H338" s="176"/>
      <c r="I338" s="176"/>
      <c r="J338" s="176"/>
    </row>
    <row r="339" spans="3:10">
      <c r="C339" s="178"/>
      <c r="D339" s="179"/>
      <c r="E339" s="178"/>
      <c r="F339" s="178"/>
      <c r="G339" s="207"/>
      <c r="H339" s="182"/>
      <c r="I339" s="182"/>
      <c r="J339" s="182"/>
    </row>
    <row r="340" spans="3:10">
      <c r="C340" s="175"/>
      <c r="D340" s="208"/>
      <c r="E340" s="177"/>
      <c r="F340" s="175"/>
      <c r="G340" s="174"/>
      <c r="H340" s="176"/>
      <c r="I340" s="176"/>
      <c r="J340" s="176"/>
    </row>
    <row r="341" spans="3:10">
      <c r="C341" s="175"/>
      <c r="D341" s="150"/>
      <c r="E341" s="177"/>
      <c r="F341" s="175"/>
      <c r="G341" s="174"/>
      <c r="H341" s="176"/>
      <c r="I341" s="176"/>
      <c r="J341" s="176"/>
    </row>
    <row r="342" spans="3:10">
      <c r="C342" s="175"/>
      <c r="D342" s="151"/>
      <c r="E342" s="177"/>
      <c r="F342" s="175"/>
      <c r="G342" s="209"/>
      <c r="H342" s="176"/>
      <c r="I342" s="176"/>
      <c r="J342" s="176"/>
    </row>
    <row r="343" spans="3:10">
      <c r="C343" s="178"/>
      <c r="D343" s="179"/>
      <c r="E343" s="178"/>
      <c r="F343" s="178"/>
      <c r="G343" s="207"/>
      <c r="H343" s="182"/>
      <c r="I343" s="182"/>
      <c r="J343" s="182"/>
    </row>
    <row r="344" spans="3:10">
      <c r="C344" s="175"/>
      <c r="D344" s="151"/>
      <c r="E344" s="177"/>
      <c r="F344" s="175"/>
      <c r="G344" s="209"/>
      <c r="H344" s="176"/>
      <c r="I344" s="176"/>
      <c r="J344" s="176"/>
    </row>
    <row r="345" spans="3:10">
      <c r="C345" s="175"/>
      <c r="D345" s="210"/>
      <c r="E345" s="177"/>
      <c r="F345" s="175"/>
      <c r="G345" s="209"/>
      <c r="H345" s="176"/>
      <c r="I345" s="176"/>
      <c r="J345" s="176"/>
    </row>
    <row r="346" spans="3:10">
      <c r="C346" s="175"/>
      <c r="D346" s="150"/>
      <c r="E346" s="177"/>
      <c r="F346" s="175"/>
      <c r="G346" s="209"/>
      <c r="H346" s="176"/>
      <c r="I346" s="176"/>
      <c r="J346" s="176"/>
    </row>
    <row r="347" spans="3:10">
      <c r="C347" s="175"/>
      <c r="D347" s="151"/>
      <c r="E347" s="177"/>
      <c r="F347" s="175"/>
      <c r="G347" s="209"/>
      <c r="H347" s="176"/>
      <c r="I347" s="176"/>
      <c r="J347" s="176"/>
    </row>
    <row r="348" spans="3:10">
      <c r="C348" s="175"/>
      <c r="D348" s="151"/>
      <c r="E348" s="177"/>
      <c r="F348" s="175"/>
      <c r="G348" s="209"/>
      <c r="H348" s="182"/>
      <c r="I348" s="176"/>
      <c r="J348" s="176"/>
    </row>
    <row r="349" spans="3:10">
      <c r="C349" s="175"/>
      <c r="D349" s="151"/>
      <c r="E349" s="177"/>
      <c r="F349" s="175"/>
      <c r="G349" s="209"/>
      <c r="H349" s="176"/>
      <c r="I349" s="176"/>
      <c r="J349" s="176"/>
    </row>
    <row r="350" spans="3:10">
      <c r="C350" s="175"/>
      <c r="D350" s="211"/>
      <c r="E350" s="177"/>
      <c r="F350" s="175"/>
      <c r="G350" s="209"/>
      <c r="H350" s="176"/>
      <c r="I350" s="176"/>
      <c r="J350" s="176"/>
    </row>
    <row r="351" spans="3:10">
      <c r="C351" s="212"/>
      <c r="D351" s="205"/>
      <c r="E351" s="177"/>
      <c r="F351" s="175"/>
      <c r="G351" s="209"/>
      <c r="H351" s="176"/>
      <c r="I351" s="176"/>
      <c r="J351" s="176"/>
    </row>
    <row r="352" spans="3:10">
      <c r="C352" s="175"/>
      <c r="D352" s="151"/>
      <c r="E352" s="177"/>
      <c r="F352" s="175"/>
      <c r="G352" s="209"/>
      <c r="H352" s="176"/>
      <c r="I352" s="176"/>
      <c r="J352" s="176"/>
    </row>
    <row r="353" spans="3:10">
      <c r="C353" s="175"/>
      <c r="D353" s="151"/>
      <c r="E353" s="177"/>
      <c r="F353" s="175"/>
      <c r="G353" s="213"/>
      <c r="H353" s="176"/>
      <c r="I353" s="176"/>
      <c r="J353" s="176"/>
    </row>
    <row r="354" spans="3:10">
      <c r="C354" s="175"/>
      <c r="D354" s="150"/>
      <c r="E354" s="175"/>
      <c r="F354" s="175"/>
      <c r="G354" s="213"/>
      <c r="H354" s="192"/>
      <c r="I354" s="192"/>
      <c r="J354" s="192"/>
    </row>
    <row r="355" spans="3:10">
      <c r="C355" s="214"/>
      <c r="D355" s="215"/>
      <c r="E355" s="248"/>
      <c r="F355" s="248"/>
      <c r="G355" s="248"/>
      <c r="H355" s="216"/>
      <c r="I355" s="249"/>
      <c r="J355" s="216"/>
    </row>
    <row r="356" spans="3:10">
      <c r="C356" s="214"/>
      <c r="D356" s="215"/>
      <c r="E356" s="248"/>
      <c r="F356" s="248"/>
      <c r="G356" s="248"/>
      <c r="H356" s="160"/>
      <c r="I356" s="249"/>
      <c r="J356" s="160"/>
    </row>
    <row r="357" spans="3:10">
      <c r="C357" s="214"/>
      <c r="D357" s="215"/>
      <c r="E357" s="248"/>
      <c r="F357" s="248"/>
      <c r="G357" s="248"/>
      <c r="H357" s="216"/>
      <c r="I357" s="249"/>
      <c r="J357" s="216"/>
    </row>
    <row r="358" spans="3:10">
      <c r="C358" s="217"/>
      <c r="D358" s="172"/>
      <c r="E358" s="172"/>
      <c r="F358" s="217"/>
      <c r="G358" s="174"/>
      <c r="H358" s="174"/>
      <c r="I358" s="174"/>
      <c r="J358" s="174"/>
    </row>
    <row r="359" spans="3:10">
      <c r="C359" s="214"/>
      <c r="D359" s="215"/>
      <c r="E359" s="248"/>
      <c r="F359" s="248"/>
      <c r="G359" s="248"/>
      <c r="H359" s="174"/>
      <c r="I359" s="214"/>
      <c r="J359" s="216"/>
    </row>
    <row r="360" spans="3:10">
      <c r="C360" s="214"/>
      <c r="D360" s="215"/>
      <c r="E360" s="248"/>
      <c r="F360" s="248"/>
      <c r="G360" s="248"/>
      <c r="H360" s="174"/>
      <c r="I360" s="160"/>
      <c r="J360" s="160"/>
    </row>
    <row r="361" spans="3:10">
      <c r="C361" s="214"/>
      <c r="D361" s="215"/>
      <c r="E361" s="248"/>
      <c r="F361" s="248"/>
      <c r="G361" s="248"/>
      <c r="H361" s="174"/>
      <c r="I361" s="214"/>
      <c r="J361" s="216"/>
    </row>
  </sheetData>
  <mergeCells count="31">
    <mergeCell ref="E359:G359"/>
    <mergeCell ref="E360:G360"/>
    <mergeCell ref="E361:G361"/>
    <mergeCell ref="C248:C249"/>
    <mergeCell ref="D248:D249"/>
    <mergeCell ref="F248:F249"/>
    <mergeCell ref="H248:H249"/>
    <mergeCell ref="I248:I249"/>
    <mergeCell ref="E355:G355"/>
    <mergeCell ref="I355:I357"/>
    <mergeCell ref="E356:G356"/>
    <mergeCell ref="E357:G357"/>
    <mergeCell ref="G245:H245"/>
    <mergeCell ref="I245:J245"/>
    <mergeCell ref="G246:G247"/>
    <mergeCell ref="H246:H247"/>
    <mergeCell ref="I246:I247"/>
    <mergeCell ref="J246:J247"/>
    <mergeCell ref="D236:F236"/>
    <mergeCell ref="D237:F237"/>
    <mergeCell ref="D238:F238"/>
    <mergeCell ref="C245:C247"/>
    <mergeCell ref="D245:D247"/>
    <mergeCell ref="E245:E247"/>
    <mergeCell ref="F245:F247"/>
    <mergeCell ref="E4:G4"/>
    <mergeCell ref="H4:I4"/>
    <mergeCell ref="D232:F232"/>
    <mergeCell ref="H232:H234"/>
    <mergeCell ref="D233:F233"/>
    <mergeCell ref="D234:F2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1"/>
  <sheetViews>
    <sheetView workbookViewId="0">
      <selection activeCell="D238" sqref="D238:F238"/>
    </sheetView>
  </sheetViews>
  <sheetFormatPr defaultColWidth="11.42578125" defaultRowHeight="15"/>
  <cols>
    <col min="2" max="2" width="8.28515625" customWidth="1"/>
    <col min="3" max="3" width="68.7109375" customWidth="1"/>
    <col min="4" max="4" width="17.85546875" customWidth="1"/>
    <col min="5" max="5" width="11.42578125" customWidth="1"/>
    <col min="6" max="6" width="14.7109375" customWidth="1"/>
    <col min="7" max="7" width="15.42578125" customWidth="1"/>
    <col min="8" max="8" width="15.7109375" customWidth="1"/>
    <col min="9" max="9" width="14.42578125" customWidth="1"/>
  </cols>
  <sheetData>
    <row r="1" spans="2:11" s="1" customFormat="1"/>
    <row r="2" spans="2:11">
      <c r="C2" s="1" t="s">
        <v>311</v>
      </c>
    </row>
    <row r="3" spans="2:11" ht="15.75" thickBot="1"/>
    <row r="4" spans="2:11" ht="16.5" thickTop="1" thickBot="1">
      <c r="B4" s="9"/>
      <c r="C4" s="10"/>
      <c r="D4" s="11"/>
      <c r="E4" s="232" t="s">
        <v>131</v>
      </c>
      <c r="F4" s="233"/>
      <c r="G4" s="234"/>
      <c r="H4" s="233" t="s">
        <v>203</v>
      </c>
      <c r="I4" s="235"/>
    </row>
    <row r="5" spans="2:11" ht="30" customHeight="1">
      <c r="B5" s="12" t="s">
        <v>199</v>
      </c>
      <c r="C5" s="2" t="s">
        <v>200</v>
      </c>
      <c r="D5" s="2" t="s">
        <v>201</v>
      </c>
      <c r="E5" s="3" t="s">
        <v>202</v>
      </c>
      <c r="F5" s="6" t="s">
        <v>204</v>
      </c>
      <c r="G5" s="4" t="s">
        <v>314</v>
      </c>
      <c r="H5" s="7" t="s">
        <v>205</v>
      </c>
      <c r="I5" s="13" t="s">
        <v>206</v>
      </c>
    </row>
    <row r="6" spans="2:11">
      <c r="B6" s="58" t="s">
        <v>33</v>
      </c>
      <c r="C6" s="59" t="s">
        <v>198</v>
      </c>
      <c r="D6" s="17"/>
      <c r="E6" s="17"/>
      <c r="F6" s="20"/>
      <c r="G6" s="60"/>
      <c r="H6" s="60"/>
      <c r="I6" s="61"/>
    </row>
    <row r="7" spans="2:11">
      <c r="B7" s="58"/>
      <c r="C7" s="59"/>
      <c r="D7" s="17"/>
      <c r="E7" s="17"/>
      <c r="F7" s="20"/>
      <c r="G7" s="60"/>
      <c r="H7" s="60"/>
      <c r="I7" s="61"/>
    </row>
    <row r="8" spans="2:11">
      <c r="B8" s="58"/>
      <c r="C8" s="20"/>
      <c r="D8" s="17"/>
      <c r="E8" s="17"/>
      <c r="F8" s="20"/>
      <c r="G8" s="60"/>
      <c r="H8" s="60"/>
      <c r="I8" s="61"/>
    </row>
    <row r="9" spans="2:11" s="1" customFormat="1">
      <c r="B9" s="58"/>
      <c r="C9" s="20" t="s">
        <v>207</v>
      </c>
      <c r="D9" s="17" t="s">
        <v>35</v>
      </c>
      <c r="E9" s="17">
        <v>0</v>
      </c>
      <c r="F9" s="20"/>
      <c r="G9" s="60"/>
      <c r="H9" s="60"/>
      <c r="I9" s="61"/>
    </row>
    <row r="10" spans="2:11">
      <c r="B10" s="58"/>
      <c r="C10" s="20"/>
      <c r="D10" s="17"/>
      <c r="E10" s="17"/>
      <c r="F10" s="20"/>
      <c r="G10" s="60"/>
      <c r="H10" s="60"/>
      <c r="I10" s="61"/>
    </row>
    <row r="11" spans="2:11">
      <c r="B11" s="58" t="s">
        <v>17</v>
      </c>
      <c r="C11" s="21" t="s">
        <v>208</v>
      </c>
      <c r="D11" s="17" t="s">
        <v>35</v>
      </c>
      <c r="E11" s="17">
        <v>2</v>
      </c>
      <c r="F11" s="60">
        <v>225800</v>
      </c>
      <c r="G11" s="60">
        <f>F11*E11</f>
        <v>451600</v>
      </c>
      <c r="H11" s="60">
        <v>22580</v>
      </c>
      <c r="I11" s="61">
        <f>H11*E11</f>
        <v>45160</v>
      </c>
      <c r="K11" s="5"/>
    </row>
    <row r="12" spans="2:11">
      <c r="B12" s="58"/>
      <c r="C12" s="21" t="s">
        <v>142</v>
      </c>
      <c r="D12" s="17"/>
      <c r="E12" s="17"/>
      <c r="F12" s="20"/>
      <c r="G12" s="60"/>
      <c r="H12" s="60"/>
      <c r="I12" s="61"/>
      <c r="K12" s="5"/>
    </row>
    <row r="13" spans="2:11" ht="14.25" customHeight="1">
      <c r="B13" s="58"/>
      <c r="C13" s="25" t="s">
        <v>154</v>
      </c>
      <c r="D13" s="17"/>
      <c r="E13" s="17"/>
      <c r="F13" s="20"/>
      <c r="G13" s="60"/>
      <c r="H13" s="60"/>
      <c r="I13" s="61"/>
      <c r="K13" s="5"/>
    </row>
    <row r="14" spans="2:11">
      <c r="B14" s="58"/>
      <c r="C14" s="20" t="s">
        <v>230</v>
      </c>
      <c r="D14" s="17"/>
      <c r="E14" s="17"/>
      <c r="F14" s="20"/>
      <c r="G14" s="60"/>
      <c r="H14" s="60"/>
      <c r="I14" s="61"/>
      <c r="K14" s="5"/>
    </row>
    <row r="15" spans="2:11">
      <c r="B15" s="62"/>
      <c r="C15" s="16" t="s">
        <v>145</v>
      </c>
      <c r="D15" s="17"/>
      <c r="E15" s="17"/>
      <c r="F15" s="20"/>
      <c r="G15" s="60"/>
      <c r="H15" s="60"/>
      <c r="I15" s="61"/>
      <c r="K15" s="5"/>
    </row>
    <row r="16" spans="2:11">
      <c r="B16" s="62"/>
      <c r="C16" s="16" t="s">
        <v>146</v>
      </c>
      <c r="D16" s="17"/>
      <c r="E16" s="17"/>
      <c r="F16" s="20"/>
      <c r="G16" s="60"/>
      <c r="H16" s="60"/>
      <c r="I16" s="61"/>
      <c r="K16" s="5"/>
    </row>
    <row r="17" spans="2:11">
      <c r="B17" s="62"/>
      <c r="C17" s="16" t="s">
        <v>147</v>
      </c>
      <c r="D17" s="17"/>
      <c r="E17" s="17"/>
      <c r="F17" s="20"/>
      <c r="G17" s="60"/>
      <c r="H17" s="60"/>
      <c r="I17" s="61"/>
      <c r="K17" s="5"/>
    </row>
    <row r="18" spans="2:11">
      <c r="B18" s="62"/>
      <c r="C18" s="16" t="s">
        <v>148</v>
      </c>
      <c r="D18" s="17"/>
      <c r="E18" s="17"/>
      <c r="F18" s="20"/>
      <c r="G18" s="60"/>
      <c r="H18" s="60"/>
      <c r="I18" s="61"/>
      <c r="K18" s="5"/>
    </row>
    <row r="19" spans="2:11">
      <c r="B19" s="62"/>
      <c r="C19" s="25" t="s">
        <v>209</v>
      </c>
      <c r="D19" s="17"/>
      <c r="E19" s="17"/>
      <c r="F19" s="20"/>
      <c r="G19" s="60"/>
      <c r="H19" s="60"/>
      <c r="I19" s="61"/>
      <c r="K19" s="5"/>
    </row>
    <row r="20" spans="2:11">
      <c r="B20" s="62"/>
      <c r="C20" s="26" t="s">
        <v>145</v>
      </c>
      <c r="D20" s="17"/>
      <c r="E20" s="17"/>
      <c r="F20" s="20"/>
      <c r="G20" s="60"/>
      <c r="H20" s="60"/>
      <c r="I20" s="61"/>
      <c r="K20" s="5"/>
    </row>
    <row r="21" spans="2:11">
      <c r="B21" s="62"/>
      <c r="C21" s="26" t="s">
        <v>146</v>
      </c>
      <c r="D21" s="17"/>
      <c r="E21" s="17"/>
      <c r="F21" s="20"/>
      <c r="G21" s="60"/>
      <c r="H21" s="60"/>
      <c r="I21" s="61"/>
      <c r="K21" s="5"/>
    </row>
    <row r="22" spans="2:11">
      <c r="B22" s="62"/>
      <c r="C22" s="26" t="s">
        <v>147</v>
      </c>
      <c r="D22" s="17"/>
      <c r="E22" s="17"/>
      <c r="F22" s="20"/>
      <c r="G22" s="60"/>
      <c r="H22" s="60"/>
      <c r="I22" s="61"/>
      <c r="K22" s="5"/>
    </row>
    <row r="23" spans="2:11">
      <c r="B23" s="62"/>
      <c r="C23" s="26" t="s">
        <v>151</v>
      </c>
      <c r="D23" s="17"/>
      <c r="E23" s="17"/>
      <c r="F23" s="20"/>
      <c r="G23" s="60"/>
      <c r="H23" s="60"/>
      <c r="I23" s="61"/>
      <c r="K23" s="5"/>
    </row>
    <row r="24" spans="2:11">
      <c r="B24" s="62"/>
      <c r="C24" s="20"/>
      <c r="D24" s="17"/>
      <c r="E24" s="17"/>
      <c r="F24" s="20"/>
      <c r="G24" s="60"/>
      <c r="H24" s="60"/>
      <c r="I24" s="61"/>
    </row>
    <row r="25" spans="2:11">
      <c r="B25" s="62" t="s">
        <v>18</v>
      </c>
      <c r="C25" s="21" t="s">
        <v>152</v>
      </c>
      <c r="D25" s="17" t="s">
        <v>35</v>
      </c>
      <c r="E25" s="17"/>
      <c r="F25" s="60">
        <v>1081295</v>
      </c>
      <c r="G25" s="60">
        <f t="shared" ref="G25:G68" si="0">F25*E25</f>
        <v>0</v>
      </c>
      <c r="H25" s="60">
        <v>133000</v>
      </c>
      <c r="I25" s="61">
        <f t="shared" ref="I25:I68" si="1">H25*E25</f>
        <v>0</v>
      </c>
    </row>
    <row r="26" spans="2:11">
      <c r="B26" s="62"/>
      <c r="C26" s="21" t="s">
        <v>142</v>
      </c>
      <c r="D26" s="17"/>
      <c r="E26" s="17"/>
      <c r="F26" s="20"/>
      <c r="G26" s="60"/>
      <c r="H26" s="60"/>
      <c r="I26" s="61"/>
    </row>
    <row r="27" spans="2:11">
      <c r="B27" s="62"/>
      <c r="C27" s="20" t="s">
        <v>210</v>
      </c>
      <c r="D27" s="17"/>
      <c r="E27" s="17"/>
      <c r="F27" s="20"/>
      <c r="G27" s="60"/>
      <c r="H27" s="60"/>
      <c r="I27" s="61"/>
    </row>
    <row r="28" spans="2:11">
      <c r="B28" s="62"/>
      <c r="C28" s="20" t="s">
        <v>211</v>
      </c>
      <c r="D28" s="17"/>
      <c r="E28" s="17"/>
      <c r="F28" s="20"/>
      <c r="G28" s="60"/>
      <c r="H28" s="60"/>
      <c r="I28" s="61"/>
    </row>
    <row r="29" spans="2:11">
      <c r="B29" s="62"/>
      <c r="C29" s="20" t="s">
        <v>36</v>
      </c>
      <c r="D29" s="17"/>
      <c r="E29" s="17"/>
      <c r="F29" s="20"/>
      <c r="G29" s="60"/>
      <c r="H29" s="60"/>
      <c r="I29" s="61"/>
    </row>
    <row r="30" spans="2:11">
      <c r="B30" s="62"/>
      <c r="C30" s="20" t="s">
        <v>212</v>
      </c>
      <c r="D30" s="17"/>
      <c r="E30" s="17"/>
      <c r="F30" s="20"/>
      <c r="G30" s="60"/>
      <c r="H30" s="60"/>
      <c r="I30" s="61"/>
    </row>
    <row r="31" spans="2:11">
      <c r="B31" s="62"/>
      <c r="C31" s="20" t="s">
        <v>213</v>
      </c>
      <c r="D31" s="17"/>
      <c r="E31" s="17"/>
      <c r="F31" s="20"/>
      <c r="G31" s="60"/>
      <c r="H31" s="60"/>
      <c r="I31" s="61"/>
    </row>
    <row r="32" spans="2:11">
      <c r="B32" s="62"/>
      <c r="C32" s="20" t="s">
        <v>145</v>
      </c>
      <c r="D32" s="17"/>
      <c r="E32" s="17"/>
      <c r="F32" s="20"/>
      <c r="G32" s="60"/>
      <c r="H32" s="60"/>
      <c r="I32" s="61"/>
    </row>
    <row r="33" spans="2:9">
      <c r="B33" s="62"/>
      <c r="C33" s="20" t="s">
        <v>146</v>
      </c>
      <c r="D33" s="17"/>
      <c r="E33" s="17"/>
      <c r="F33" s="20"/>
      <c r="G33" s="60"/>
      <c r="H33" s="60"/>
      <c r="I33" s="61"/>
    </row>
    <row r="34" spans="2:9">
      <c r="B34" s="62"/>
      <c r="C34" s="20" t="s">
        <v>215</v>
      </c>
      <c r="D34" s="17"/>
      <c r="E34" s="17"/>
      <c r="F34" s="20"/>
      <c r="G34" s="60"/>
      <c r="H34" s="60"/>
      <c r="I34" s="61"/>
    </row>
    <row r="35" spans="2:9">
      <c r="B35" s="62"/>
      <c r="C35" s="20" t="s">
        <v>37</v>
      </c>
      <c r="D35" s="17"/>
      <c r="E35" s="17"/>
      <c r="F35" s="20"/>
      <c r="G35" s="60"/>
      <c r="H35" s="60"/>
      <c r="I35" s="61"/>
    </row>
    <row r="36" spans="2:9">
      <c r="B36" s="62"/>
      <c r="C36" s="20" t="s">
        <v>147</v>
      </c>
      <c r="D36" s="17"/>
      <c r="E36" s="17"/>
      <c r="F36" s="20"/>
      <c r="G36" s="60"/>
      <c r="H36" s="60"/>
      <c r="I36" s="61"/>
    </row>
    <row r="37" spans="2:9">
      <c r="B37" s="62"/>
      <c r="C37" s="20" t="s">
        <v>214</v>
      </c>
      <c r="D37" s="17"/>
      <c r="E37" s="17"/>
      <c r="F37" s="20"/>
      <c r="G37" s="60"/>
      <c r="H37" s="60"/>
      <c r="I37" s="61"/>
    </row>
    <row r="38" spans="2:9">
      <c r="B38" s="62"/>
      <c r="C38" s="20" t="s">
        <v>216</v>
      </c>
      <c r="D38" s="17"/>
      <c r="E38" s="17"/>
      <c r="F38" s="20"/>
      <c r="G38" s="60"/>
      <c r="H38" s="60"/>
      <c r="I38" s="61"/>
    </row>
    <row r="39" spans="2:9">
      <c r="B39" s="62"/>
      <c r="C39" s="20" t="s">
        <v>217</v>
      </c>
      <c r="D39" s="17"/>
      <c r="E39" s="17"/>
      <c r="F39" s="20"/>
      <c r="G39" s="60"/>
      <c r="H39" s="60"/>
      <c r="I39" s="61"/>
    </row>
    <row r="40" spans="2:9">
      <c r="B40" s="62"/>
      <c r="C40" s="20" t="s">
        <v>218</v>
      </c>
      <c r="D40" s="17"/>
      <c r="E40" s="17"/>
      <c r="F40" s="20"/>
      <c r="G40" s="60"/>
      <c r="H40" s="60"/>
      <c r="I40" s="61"/>
    </row>
    <row r="41" spans="2:9">
      <c r="B41" s="62"/>
      <c r="C41" s="20" t="s">
        <v>145</v>
      </c>
      <c r="D41" s="17"/>
      <c r="E41" s="17"/>
      <c r="F41" s="20"/>
      <c r="G41" s="60"/>
      <c r="H41" s="60"/>
      <c r="I41" s="61"/>
    </row>
    <row r="42" spans="2:9">
      <c r="B42" s="62"/>
      <c r="C42" s="20" t="s">
        <v>146</v>
      </c>
      <c r="D42" s="17"/>
      <c r="E42" s="17"/>
      <c r="F42" s="20"/>
      <c r="G42" s="60"/>
      <c r="H42" s="60"/>
      <c r="I42" s="61"/>
    </row>
    <row r="43" spans="2:9">
      <c r="B43" s="62"/>
      <c r="C43" s="20" t="s">
        <v>215</v>
      </c>
      <c r="D43" s="17"/>
      <c r="E43" s="17"/>
      <c r="F43" s="20"/>
      <c r="G43" s="60"/>
      <c r="H43" s="60"/>
      <c r="I43" s="61"/>
    </row>
    <row r="44" spans="2:9">
      <c r="B44" s="62"/>
      <c r="C44" s="20" t="s">
        <v>147</v>
      </c>
      <c r="D44" s="17"/>
      <c r="E44" s="17"/>
      <c r="F44" s="20"/>
      <c r="G44" s="60"/>
      <c r="H44" s="60"/>
      <c r="I44" s="61"/>
    </row>
    <row r="45" spans="2:9">
      <c r="B45" s="62"/>
      <c r="C45" s="20" t="s">
        <v>219</v>
      </c>
      <c r="D45" s="17"/>
      <c r="E45" s="17"/>
      <c r="F45" s="20"/>
      <c r="G45" s="60"/>
      <c r="H45" s="60"/>
      <c r="I45" s="61"/>
    </row>
    <row r="46" spans="2:9">
      <c r="B46" s="62"/>
      <c r="C46" s="20" t="s">
        <v>38</v>
      </c>
      <c r="D46" s="17"/>
      <c r="E46" s="17"/>
      <c r="F46" s="20"/>
      <c r="G46" s="60"/>
      <c r="H46" s="60"/>
      <c r="I46" s="61"/>
    </row>
    <row r="47" spans="2:9">
      <c r="B47" s="62"/>
      <c r="C47" s="20" t="s">
        <v>167</v>
      </c>
      <c r="D47" s="17"/>
      <c r="E47" s="17"/>
      <c r="F47" s="20"/>
      <c r="G47" s="60"/>
      <c r="H47" s="60"/>
      <c r="I47" s="61"/>
    </row>
    <row r="48" spans="2:9">
      <c r="B48" s="62"/>
      <c r="C48" s="20" t="s">
        <v>220</v>
      </c>
      <c r="D48" s="17"/>
      <c r="E48" s="17"/>
      <c r="F48" s="20"/>
      <c r="G48" s="60"/>
      <c r="H48" s="60"/>
      <c r="I48" s="61"/>
    </row>
    <row r="49" spans="2:9">
      <c r="B49" s="62"/>
      <c r="C49" s="20"/>
      <c r="D49" s="17"/>
      <c r="E49" s="17"/>
      <c r="F49" s="20"/>
      <c r="G49" s="60"/>
      <c r="H49" s="60"/>
      <c r="I49" s="61"/>
    </row>
    <row r="50" spans="2:9">
      <c r="B50" s="15" t="s">
        <v>19</v>
      </c>
      <c r="C50" s="21" t="s">
        <v>221</v>
      </c>
      <c r="D50" s="17" t="s">
        <v>35</v>
      </c>
      <c r="E50" s="17">
        <v>1</v>
      </c>
      <c r="F50" s="63">
        <v>4025597</v>
      </c>
      <c r="G50" s="60">
        <f t="shared" si="0"/>
        <v>4025597</v>
      </c>
      <c r="H50" s="60">
        <v>243000</v>
      </c>
      <c r="I50" s="61">
        <f t="shared" si="1"/>
        <v>243000</v>
      </c>
    </row>
    <row r="51" spans="2:9">
      <c r="B51" s="62"/>
      <c r="C51" s="21" t="s">
        <v>142</v>
      </c>
      <c r="D51" s="17"/>
      <c r="E51" s="17"/>
      <c r="F51" s="20"/>
      <c r="G51" s="60"/>
      <c r="H51" s="60"/>
      <c r="I51" s="61"/>
    </row>
    <row r="52" spans="2:9" s="1" customFormat="1">
      <c r="B52" s="62"/>
      <c r="C52" s="25" t="s">
        <v>222</v>
      </c>
      <c r="D52" s="17"/>
      <c r="E52" s="17"/>
      <c r="F52" s="20"/>
      <c r="G52" s="60"/>
      <c r="H52" s="60"/>
      <c r="I52" s="61"/>
    </row>
    <row r="53" spans="2:9">
      <c r="B53" s="62"/>
      <c r="C53" s="20" t="s">
        <v>211</v>
      </c>
      <c r="D53" s="17"/>
      <c r="E53" s="17"/>
      <c r="F53" s="20"/>
      <c r="G53" s="60"/>
      <c r="H53" s="60"/>
      <c r="I53" s="61"/>
    </row>
    <row r="54" spans="2:9">
      <c r="B54" s="62"/>
      <c r="C54" s="20" t="s">
        <v>36</v>
      </c>
      <c r="D54" s="17"/>
      <c r="E54" s="17"/>
      <c r="F54" s="20"/>
      <c r="G54" s="60"/>
      <c r="H54" s="60"/>
      <c r="I54" s="61"/>
    </row>
    <row r="55" spans="2:9">
      <c r="B55" s="62"/>
      <c r="C55" s="20" t="s">
        <v>212</v>
      </c>
      <c r="D55" s="17"/>
      <c r="E55" s="17"/>
      <c r="F55" s="20"/>
      <c r="G55" s="60"/>
      <c r="H55" s="60"/>
      <c r="I55" s="61"/>
    </row>
    <row r="56" spans="2:9">
      <c r="B56" s="62"/>
      <c r="C56" s="20" t="s">
        <v>223</v>
      </c>
      <c r="D56" s="17"/>
      <c r="E56" s="17"/>
      <c r="F56" s="20"/>
      <c r="G56" s="60"/>
      <c r="H56" s="60"/>
      <c r="I56" s="61"/>
    </row>
    <row r="57" spans="2:9">
      <c r="B57" s="62"/>
      <c r="C57" s="20" t="s">
        <v>145</v>
      </c>
      <c r="D57" s="17"/>
      <c r="E57" s="17"/>
      <c r="F57" s="20"/>
      <c r="G57" s="60"/>
      <c r="H57" s="60"/>
      <c r="I57" s="61"/>
    </row>
    <row r="58" spans="2:9">
      <c r="B58" s="62"/>
      <c r="C58" s="20" t="s">
        <v>146</v>
      </c>
      <c r="D58" s="17"/>
      <c r="E58" s="17"/>
      <c r="F58" s="20"/>
      <c r="G58" s="60"/>
      <c r="H58" s="60"/>
      <c r="I58" s="61"/>
    </row>
    <row r="59" spans="2:9">
      <c r="B59" s="62"/>
      <c r="C59" s="20" t="s">
        <v>215</v>
      </c>
      <c r="D59" s="17"/>
      <c r="E59" s="17"/>
      <c r="F59" s="20"/>
      <c r="G59" s="60"/>
      <c r="H59" s="60"/>
      <c r="I59" s="61"/>
    </row>
    <row r="60" spans="2:9">
      <c r="B60" s="62"/>
      <c r="C60" s="20" t="s">
        <v>37</v>
      </c>
      <c r="D60" s="17"/>
      <c r="E60" s="17"/>
      <c r="F60" s="20"/>
      <c r="G60" s="60"/>
      <c r="H60" s="60"/>
      <c r="I60" s="61"/>
    </row>
    <row r="61" spans="2:9">
      <c r="B61" s="62"/>
      <c r="C61" s="20" t="s">
        <v>147</v>
      </c>
      <c r="D61" s="17"/>
      <c r="E61" s="17"/>
      <c r="F61" s="20"/>
      <c r="G61" s="60"/>
      <c r="H61" s="60"/>
      <c r="I61" s="61"/>
    </row>
    <row r="62" spans="2:9">
      <c r="B62" s="62"/>
      <c r="C62" s="20" t="s">
        <v>224</v>
      </c>
      <c r="D62" s="17"/>
      <c r="E62" s="17"/>
      <c r="F62" s="20"/>
      <c r="G62" s="60"/>
      <c r="H62" s="60"/>
      <c r="I62" s="61"/>
    </row>
    <row r="63" spans="2:9">
      <c r="B63" s="62"/>
      <c r="C63" s="20" t="s">
        <v>216</v>
      </c>
      <c r="D63" s="17"/>
      <c r="E63" s="17"/>
      <c r="F63" s="20"/>
      <c r="G63" s="60"/>
      <c r="H63" s="60"/>
      <c r="I63" s="61"/>
    </row>
    <row r="64" spans="2:9" s="1" customFormat="1">
      <c r="B64" s="62"/>
      <c r="C64" s="25" t="s">
        <v>9</v>
      </c>
      <c r="D64" s="17"/>
      <c r="E64" s="17"/>
      <c r="F64" s="20"/>
      <c r="G64" s="60"/>
      <c r="H64" s="60"/>
      <c r="I64" s="61"/>
    </row>
    <row r="65" spans="2:9">
      <c r="B65" s="62"/>
      <c r="C65" s="20" t="s">
        <v>159</v>
      </c>
      <c r="D65" s="17"/>
      <c r="E65" s="17"/>
      <c r="F65" s="20"/>
      <c r="G65" s="60"/>
      <c r="H65" s="60"/>
      <c r="I65" s="61"/>
    </row>
    <row r="66" spans="2:9">
      <c r="B66" s="62"/>
      <c r="C66" s="20" t="s">
        <v>220</v>
      </c>
      <c r="D66" s="17"/>
      <c r="E66" s="17"/>
      <c r="F66" s="20"/>
      <c r="G66" s="60"/>
      <c r="H66" s="60"/>
      <c r="I66" s="61"/>
    </row>
    <row r="67" spans="2:9">
      <c r="B67" s="62"/>
      <c r="C67" s="20"/>
      <c r="D67" s="17"/>
      <c r="E67" s="17"/>
      <c r="F67" s="20"/>
      <c r="G67" s="60"/>
      <c r="H67" s="60"/>
      <c r="I67" s="61"/>
    </row>
    <row r="68" spans="2:9">
      <c r="B68" s="64" t="s">
        <v>39</v>
      </c>
      <c r="C68" s="21" t="s">
        <v>177</v>
      </c>
      <c r="D68" s="17" t="s">
        <v>35</v>
      </c>
      <c r="E68" s="17">
        <v>2</v>
      </c>
      <c r="F68" s="60">
        <v>504325</v>
      </c>
      <c r="G68" s="60">
        <f t="shared" si="0"/>
        <v>1008650</v>
      </c>
      <c r="H68" s="60">
        <v>66439</v>
      </c>
      <c r="I68" s="61">
        <f t="shared" si="1"/>
        <v>132878</v>
      </c>
    </row>
    <row r="69" spans="2:9">
      <c r="B69" s="62"/>
      <c r="C69" s="21" t="s">
        <v>142</v>
      </c>
      <c r="D69" s="20"/>
      <c r="E69" s="20"/>
      <c r="F69" s="20"/>
      <c r="G69" s="60"/>
      <c r="H69" s="20"/>
      <c r="I69" s="61"/>
    </row>
    <row r="70" spans="2:9">
      <c r="B70" s="62"/>
      <c r="C70" s="20" t="s">
        <v>225</v>
      </c>
      <c r="D70" s="17"/>
      <c r="E70" s="17"/>
      <c r="F70" s="20"/>
      <c r="G70" s="60"/>
      <c r="H70" s="60"/>
      <c r="I70" s="61"/>
    </row>
    <row r="71" spans="2:9">
      <c r="B71" s="62"/>
      <c r="C71" s="20" t="s">
        <v>226</v>
      </c>
      <c r="D71" s="17"/>
      <c r="E71" s="17"/>
      <c r="F71" s="20"/>
      <c r="G71" s="60"/>
      <c r="H71" s="60"/>
      <c r="I71" s="61"/>
    </row>
    <row r="72" spans="2:9">
      <c r="B72" s="62"/>
      <c r="C72" s="20" t="s">
        <v>227</v>
      </c>
      <c r="D72" s="17"/>
      <c r="E72" s="17"/>
      <c r="F72" s="20"/>
      <c r="G72" s="60"/>
      <c r="H72" s="60"/>
      <c r="I72" s="61"/>
    </row>
    <row r="73" spans="2:9">
      <c r="B73" s="62"/>
      <c r="C73" s="20" t="s">
        <v>228</v>
      </c>
      <c r="D73" s="17"/>
      <c r="E73" s="17"/>
      <c r="F73" s="20"/>
      <c r="G73" s="60"/>
      <c r="H73" s="60"/>
      <c r="I73" s="61"/>
    </row>
    <row r="74" spans="2:9">
      <c r="B74" s="62"/>
      <c r="C74" s="20" t="s">
        <v>145</v>
      </c>
      <c r="D74" s="17"/>
      <c r="E74" s="17"/>
      <c r="F74" s="20"/>
      <c r="G74" s="60"/>
      <c r="H74" s="60"/>
      <c r="I74" s="61"/>
    </row>
    <row r="75" spans="2:9">
      <c r="B75" s="62"/>
      <c r="C75" s="20" t="s">
        <v>146</v>
      </c>
      <c r="D75" s="17"/>
      <c r="E75" s="17"/>
      <c r="F75" s="20"/>
      <c r="G75" s="60"/>
      <c r="H75" s="60"/>
      <c r="I75" s="61"/>
    </row>
    <row r="76" spans="2:9">
      <c r="B76" s="62"/>
      <c r="C76" s="20" t="s">
        <v>215</v>
      </c>
      <c r="D76" s="17"/>
      <c r="E76" s="17"/>
      <c r="F76" s="20"/>
      <c r="G76" s="60"/>
      <c r="H76" s="60"/>
      <c r="I76" s="61"/>
    </row>
    <row r="77" spans="2:9">
      <c r="B77" s="62"/>
      <c r="C77" s="20" t="s">
        <v>40</v>
      </c>
      <c r="D77" s="17"/>
      <c r="E77" s="17"/>
      <c r="F77" s="20"/>
      <c r="G77" s="60"/>
      <c r="H77" s="60"/>
      <c r="I77" s="61"/>
    </row>
    <row r="78" spans="2:9">
      <c r="B78" s="62"/>
      <c r="C78" s="20" t="s">
        <v>147</v>
      </c>
      <c r="D78" s="17"/>
      <c r="E78" s="17"/>
      <c r="F78" s="20"/>
      <c r="G78" s="60"/>
      <c r="H78" s="60"/>
      <c r="I78" s="61"/>
    </row>
    <row r="79" spans="2:9">
      <c r="B79" s="62"/>
      <c r="C79" s="20" t="s">
        <v>229</v>
      </c>
      <c r="D79" s="17"/>
      <c r="E79" s="17"/>
      <c r="F79" s="20"/>
      <c r="G79" s="60"/>
      <c r="H79" s="60"/>
      <c r="I79" s="61"/>
    </row>
    <row r="80" spans="2:9">
      <c r="B80" s="62"/>
      <c r="C80" s="20" t="s">
        <v>219</v>
      </c>
      <c r="D80" s="17"/>
      <c r="E80" s="17"/>
      <c r="F80" s="20"/>
      <c r="G80" s="60"/>
      <c r="H80" s="60"/>
      <c r="I80" s="61"/>
    </row>
    <row r="81" spans="2:9">
      <c r="B81" s="62"/>
      <c r="C81" s="20" t="s">
        <v>38</v>
      </c>
      <c r="D81" s="17"/>
      <c r="E81" s="17"/>
      <c r="F81" s="20"/>
      <c r="G81" s="60"/>
      <c r="H81" s="60"/>
      <c r="I81" s="61"/>
    </row>
    <row r="82" spans="2:9">
      <c r="B82" s="62"/>
      <c r="C82" s="20" t="s">
        <v>159</v>
      </c>
      <c r="D82" s="17"/>
      <c r="E82" s="17"/>
      <c r="F82" s="20"/>
      <c r="G82" s="60"/>
      <c r="H82" s="60"/>
      <c r="I82" s="61"/>
    </row>
    <row r="83" spans="2:9">
      <c r="B83" s="62"/>
      <c r="C83" s="20" t="s">
        <v>220</v>
      </c>
      <c r="D83" s="17"/>
      <c r="E83" s="17"/>
      <c r="F83" s="20"/>
      <c r="G83" s="60"/>
      <c r="H83" s="60"/>
      <c r="I83" s="61"/>
    </row>
    <row r="84" spans="2:9">
      <c r="B84" s="62"/>
      <c r="C84" s="20"/>
      <c r="D84" s="17"/>
      <c r="E84" s="17"/>
      <c r="F84" s="20"/>
      <c r="G84" s="60"/>
      <c r="H84" s="60"/>
      <c r="I84" s="61"/>
    </row>
    <row r="85" spans="2:9">
      <c r="B85" s="62" t="s">
        <v>41</v>
      </c>
      <c r="C85" s="21" t="s">
        <v>173</v>
      </c>
      <c r="D85" s="17" t="s">
        <v>35</v>
      </c>
      <c r="E85" s="17">
        <v>3</v>
      </c>
      <c r="F85" s="60">
        <v>495015</v>
      </c>
      <c r="G85" s="60">
        <f t="shared" ref="G85:G139" si="2">F85*E85</f>
        <v>1485045</v>
      </c>
      <c r="H85" s="60">
        <v>66439</v>
      </c>
      <c r="I85" s="61">
        <f t="shared" ref="I85:I139" si="3">H85*E85</f>
        <v>199317</v>
      </c>
    </row>
    <row r="86" spans="2:9">
      <c r="B86" s="62"/>
      <c r="C86" s="21" t="s">
        <v>142</v>
      </c>
      <c r="D86" s="17"/>
      <c r="E86" s="17"/>
      <c r="F86" s="20"/>
      <c r="G86" s="60"/>
      <c r="H86" s="60"/>
      <c r="I86" s="61"/>
    </row>
    <row r="87" spans="2:9">
      <c r="B87" s="62"/>
      <c r="C87" s="16" t="s">
        <v>234</v>
      </c>
      <c r="D87" s="17"/>
      <c r="E87" s="17"/>
      <c r="F87" s="20"/>
      <c r="G87" s="60"/>
      <c r="H87" s="60"/>
      <c r="I87" s="61"/>
    </row>
    <row r="88" spans="2:9">
      <c r="B88" s="62"/>
      <c r="C88" s="16" t="s">
        <v>180</v>
      </c>
      <c r="D88" s="17"/>
      <c r="E88" s="17"/>
      <c r="F88" s="20"/>
      <c r="G88" s="60"/>
      <c r="H88" s="60"/>
      <c r="I88" s="61"/>
    </row>
    <row r="89" spans="2:9">
      <c r="B89" s="62"/>
      <c r="C89" s="20" t="s">
        <v>231</v>
      </c>
      <c r="D89" s="17"/>
      <c r="E89" s="17"/>
      <c r="F89" s="20"/>
      <c r="G89" s="60"/>
      <c r="H89" s="60"/>
      <c r="I89" s="61"/>
    </row>
    <row r="90" spans="2:9">
      <c r="B90" s="62"/>
      <c r="C90" s="16" t="s">
        <v>145</v>
      </c>
      <c r="D90" s="17"/>
      <c r="E90" s="17"/>
      <c r="F90" s="20"/>
      <c r="G90" s="60"/>
      <c r="H90" s="60"/>
      <c r="I90" s="61"/>
    </row>
    <row r="91" spans="2:9">
      <c r="B91" s="62"/>
      <c r="C91" s="16" t="s">
        <v>146</v>
      </c>
      <c r="D91" s="17"/>
      <c r="E91" s="17"/>
      <c r="F91" s="20"/>
      <c r="G91" s="60"/>
      <c r="H91" s="60"/>
      <c r="I91" s="61"/>
    </row>
    <row r="92" spans="2:9">
      <c r="B92" s="62"/>
      <c r="C92" s="16" t="s">
        <v>147</v>
      </c>
      <c r="D92" s="17"/>
      <c r="E92" s="17"/>
      <c r="F92" s="20"/>
      <c r="G92" s="60"/>
      <c r="H92" s="60"/>
      <c r="I92" s="61"/>
    </row>
    <row r="93" spans="2:9">
      <c r="B93" s="62"/>
      <c r="C93" s="20" t="s">
        <v>159</v>
      </c>
      <c r="D93" s="17"/>
      <c r="E93" s="17"/>
      <c r="F93" s="20"/>
      <c r="G93" s="60"/>
      <c r="H93" s="60"/>
      <c r="I93" s="61"/>
    </row>
    <row r="94" spans="2:9">
      <c r="B94" s="62"/>
      <c r="C94" s="20" t="s">
        <v>220</v>
      </c>
      <c r="D94" s="17"/>
      <c r="E94" s="17"/>
      <c r="F94" s="20"/>
      <c r="G94" s="60"/>
      <c r="H94" s="60"/>
      <c r="I94" s="61"/>
    </row>
    <row r="95" spans="2:9">
      <c r="B95" s="62"/>
      <c r="C95" s="20"/>
      <c r="D95" s="17"/>
      <c r="E95" s="17"/>
      <c r="F95" s="20"/>
      <c r="G95" s="60"/>
      <c r="H95" s="60"/>
      <c r="I95" s="61"/>
    </row>
    <row r="96" spans="2:9">
      <c r="B96" s="62" t="s">
        <v>42</v>
      </c>
      <c r="C96" s="21" t="s">
        <v>232</v>
      </c>
      <c r="D96" s="17" t="s">
        <v>35</v>
      </c>
      <c r="E96" s="17">
        <v>2</v>
      </c>
      <c r="F96" s="60">
        <v>1365284</v>
      </c>
      <c r="G96" s="60">
        <f t="shared" si="2"/>
        <v>2730568</v>
      </c>
      <c r="H96" s="60">
        <v>133000</v>
      </c>
      <c r="I96" s="61">
        <f t="shared" si="3"/>
        <v>266000</v>
      </c>
    </row>
    <row r="97" spans="2:9">
      <c r="B97" s="62"/>
      <c r="C97" s="21" t="s">
        <v>142</v>
      </c>
      <c r="D97" s="17"/>
      <c r="E97" s="17"/>
      <c r="F97" s="20"/>
      <c r="G97" s="60"/>
      <c r="H97" s="60"/>
      <c r="I97" s="61"/>
    </row>
    <row r="98" spans="2:9">
      <c r="B98" s="62"/>
      <c r="C98" s="20" t="s">
        <v>233</v>
      </c>
      <c r="D98" s="17"/>
      <c r="E98" s="17"/>
      <c r="F98" s="20"/>
      <c r="G98" s="60"/>
      <c r="H98" s="60"/>
      <c r="I98" s="61"/>
    </row>
    <row r="99" spans="2:9">
      <c r="B99" s="62"/>
      <c r="C99" s="20" t="s">
        <v>211</v>
      </c>
      <c r="D99" s="17"/>
      <c r="E99" s="17"/>
      <c r="F99" s="20"/>
      <c r="G99" s="60"/>
      <c r="H99" s="60"/>
      <c r="I99" s="61"/>
    </row>
    <row r="100" spans="2:9">
      <c r="B100" s="62"/>
      <c r="C100" s="20" t="s">
        <v>36</v>
      </c>
      <c r="D100" s="17"/>
      <c r="E100" s="17"/>
      <c r="F100" s="20"/>
      <c r="G100" s="60"/>
      <c r="H100" s="60"/>
      <c r="I100" s="61"/>
    </row>
    <row r="101" spans="2:9" ht="30">
      <c r="B101" s="62"/>
      <c r="C101" s="25" t="s">
        <v>235</v>
      </c>
      <c r="D101" s="17"/>
      <c r="E101" s="17"/>
      <c r="F101" s="20"/>
      <c r="G101" s="60"/>
      <c r="H101" s="60"/>
      <c r="I101" s="61"/>
    </row>
    <row r="102" spans="2:9">
      <c r="B102" s="62"/>
      <c r="C102" s="20" t="s">
        <v>145</v>
      </c>
      <c r="D102" s="17"/>
      <c r="E102" s="17"/>
      <c r="F102" s="20"/>
      <c r="G102" s="60"/>
      <c r="H102" s="60"/>
      <c r="I102" s="61"/>
    </row>
    <row r="103" spans="2:9">
      <c r="B103" s="62"/>
      <c r="C103" s="20" t="s">
        <v>146</v>
      </c>
      <c r="D103" s="17"/>
      <c r="E103" s="17"/>
      <c r="F103" s="20"/>
      <c r="G103" s="60"/>
      <c r="H103" s="60"/>
      <c r="I103" s="61"/>
    </row>
    <row r="104" spans="2:9">
      <c r="B104" s="62"/>
      <c r="C104" s="20" t="s">
        <v>147</v>
      </c>
      <c r="D104" s="17"/>
      <c r="E104" s="17"/>
      <c r="F104" s="20"/>
      <c r="G104" s="60"/>
      <c r="H104" s="60"/>
      <c r="I104" s="61"/>
    </row>
    <row r="105" spans="2:9">
      <c r="B105" s="62"/>
      <c r="C105" s="20" t="s">
        <v>236</v>
      </c>
      <c r="D105" s="17"/>
      <c r="E105" s="17"/>
      <c r="F105" s="20"/>
      <c r="G105" s="60"/>
      <c r="H105" s="60"/>
      <c r="I105" s="61"/>
    </row>
    <row r="106" spans="2:9">
      <c r="B106" s="62"/>
      <c r="C106" s="20" t="s">
        <v>216</v>
      </c>
      <c r="D106" s="17"/>
      <c r="E106" s="17"/>
      <c r="F106" s="20"/>
      <c r="G106" s="60"/>
      <c r="H106" s="60"/>
      <c r="I106" s="61"/>
    </row>
    <row r="107" spans="2:9">
      <c r="B107" s="62"/>
      <c r="C107" s="20" t="s">
        <v>237</v>
      </c>
      <c r="D107" s="17"/>
      <c r="E107" s="17"/>
      <c r="F107" s="20"/>
      <c r="G107" s="60"/>
      <c r="H107" s="60"/>
      <c r="I107" s="61"/>
    </row>
    <row r="108" spans="2:9">
      <c r="B108" s="15"/>
      <c r="C108" s="20" t="s">
        <v>326</v>
      </c>
      <c r="D108" s="17"/>
      <c r="E108" s="17"/>
      <c r="F108" s="20"/>
      <c r="G108" s="60"/>
      <c r="H108" s="60"/>
      <c r="I108" s="61"/>
    </row>
    <row r="109" spans="2:9">
      <c r="B109" s="15"/>
      <c r="C109" s="20" t="s">
        <v>238</v>
      </c>
      <c r="D109" s="17"/>
      <c r="E109" s="17"/>
      <c r="F109" s="20"/>
      <c r="G109" s="60"/>
      <c r="H109" s="60"/>
      <c r="I109" s="61"/>
    </row>
    <row r="110" spans="2:9">
      <c r="B110" s="15"/>
      <c r="C110" s="20" t="s">
        <v>159</v>
      </c>
      <c r="D110" s="17" t="s">
        <v>1</v>
      </c>
      <c r="E110" s="17"/>
      <c r="F110" s="20"/>
      <c r="G110" s="60"/>
      <c r="H110" s="60"/>
      <c r="I110" s="61"/>
    </row>
    <row r="111" spans="2:9">
      <c r="B111" s="15"/>
      <c r="C111" s="20" t="s">
        <v>220</v>
      </c>
      <c r="D111" s="17"/>
      <c r="E111" s="17"/>
      <c r="F111" s="20"/>
      <c r="G111" s="60"/>
      <c r="H111" s="60"/>
      <c r="I111" s="61"/>
    </row>
    <row r="112" spans="2:9">
      <c r="B112" s="15"/>
      <c r="C112" s="20"/>
      <c r="D112" s="17"/>
      <c r="E112" s="17"/>
      <c r="F112" s="20"/>
      <c r="G112" s="60"/>
      <c r="H112" s="60"/>
      <c r="I112" s="61"/>
    </row>
    <row r="113" spans="2:9">
      <c r="B113" s="15" t="s">
        <v>43</v>
      </c>
      <c r="C113" s="20" t="s">
        <v>181</v>
      </c>
      <c r="D113" s="17" t="s">
        <v>12</v>
      </c>
      <c r="E113" s="17">
        <v>700</v>
      </c>
      <c r="F113" s="20">
        <v>850</v>
      </c>
      <c r="G113" s="60">
        <f t="shared" si="2"/>
        <v>595000</v>
      </c>
      <c r="H113" s="60">
        <v>100</v>
      </c>
      <c r="I113" s="61">
        <f t="shared" si="3"/>
        <v>70000</v>
      </c>
    </row>
    <row r="114" spans="2:9">
      <c r="B114" s="15"/>
      <c r="C114" s="20"/>
      <c r="D114" s="17"/>
      <c r="E114" s="17"/>
      <c r="F114" s="20"/>
      <c r="G114" s="60"/>
      <c r="H114" s="60"/>
      <c r="I114" s="61"/>
    </row>
    <row r="115" spans="2:9">
      <c r="B115" s="15" t="s">
        <v>44</v>
      </c>
      <c r="C115" s="20" t="s">
        <v>182</v>
      </c>
      <c r="D115" s="17" t="s">
        <v>45</v>
      </c>
      <c r="E115" s="17"/>
      <c r="F115" s="20"/>
      <c r="G115" s="60"/>
      <c r="H115" s="60">
        <v>2000</v>
      </c>
      <c r="I115" s="61">
        <f t="shared" si="3"/>
        <v>0</v>
      </c>
    </row>
    <row r="116" spans="2:9">
      <c r="B116" s="15"/>
      <c r="C116" s="20"/>
      <c r="D116" s="17"/>
      <c r="E116" s="17"/>
      <c r="F116" s="20"/>
      <c r="G116" s="60"/>
      <c r="H116" s="60"/>
      <c r="I116" s="61"/>
    </row>
    <row r="117" spans="2:9">
      <c r="B117" s="15"/>
      <c r="C117" s="27" t="s">
        <v>239</v>
      </c>
      <c r="D117" s="17"/>
      <c r="E117" s="17"/>
      <c r="F117" s="20"/>
      <c r="G117" s="60">
        <f>SUM(G11:G116)</f>
        <v>10296460</v>
      </c>
      <c r="H117" s="60"/>
      <c r="I117" s="61">
        <f>SUM(I11:I116)</f>
        <v>956355</v>
      </c>
    </row>
    <row r="118" spans="2:9">
      <c r="B118" s="15"/>
      <c r="C118" s="20"/>
      <c r="D118" s="17"/>
      <c r="E118" s="17"/>
      <c r="F118" s="20"/>
      <c r="G118" s="60"/>
      <c r="H118" s="60"/>
      <c r="I118" s="61"/>
    </row>
    <row r="119" spans="2:9">
      <c r="B119" s="64" t="s">
        <v>46</v>
      </c>
      <c r="C119" s="21" t="s">
        <v>240</v>
      </c>
      <c r="D119" s="17"/>
      <c r="E119" s="17"/>
      <c r="F119" s="20"/>
      <c r="G119" s="60"/>
      <c r="H119" s="60"/>
      <c r="I119" s="61"/>
    </row>
    <row r="120" spans="2:9">
      <c r="B120" s="15"/>
      <c r="C120" s="20"/>
      <c r="D120" s="17"/>
      <c r="E120" s="17"/>
      <c r="F120" s="20"/>
      <c r="G120" s="60"/>
      <c r="H120" s="60"/>
      <c r="I120" s="61"/>
    </row>
    <row r="121" spans="2:9" ht="30">
      <c r="B121" s="15" t="s">
        <v>14</v>
      </c>
      <c r="C121" s="219" t="s">
        <v>241</v>
      </c>
      <c r="D121" s="17" t="s">
        <v>45</v>
      </c>
      <c r="E121" s="17">
        <v>1</v>
      </c>
      <c r="F121" s="60">
        <v>41000</v>
      </c>
      <c r="G121" s="60">
        <f t="shared" si="2"/>
        <v>41000</v>
      </c>
      <c r="H121" s="60">
        <v>4120</v>
      </c>
      <c r="I121" s="61">
        <f t="shared" si="3"/>
        <v>4120</v>
      </c>
    </row>
    <row r="122" spans="2:9">
      <c r="B122" s="15"/>
      <c r="C122" s="20"/>
      <c r="D122" s="17"/>
      <c r="E122" s="17"/>
      <c r="F122" s="20"/>
      <c r="G122" s="60"/>
      <c r="H122" s="60"/>
      <c r="I122" s="61"/>
    </row>
    <row r="123" spans="2:9">
      <c r="B123" s="15" t="s">
        <v>26</v>
      </c>
      <c r="C123" s="20" t="s">
        <v>242</v>
      </c>
      <c r="D123" s="17" t="s">
        <v>45</v>
      </c>
      <c r="E123" s="17">
        <v>1</v>
      </c>
      <c r="F123" s="60">
        <v>6460984</v>
      </c>
      <c r="G123" s="60">
        <f t="shared" si="2"/>
        <v>6460984</v>
      </c>
      <c r="H123" s="60">
        <v>419250</v>
      </c>
      <c r="I123" s="61">
        <f t="shared" si="3"/>
        <v>419250</v>
      </c>
    </row>
    <row r="124" spans="2:9">
      <c r="B124" s="15"/>
      <c r="C124" s="20"/>
      <c r="D124" s="17"/>
      <c r="E124" s="17"/>
      <c r="F124" s="20"/>
      <c r="G124" s="60"/>
      <c r="H124" s="60"/>
      <c r="I124" s="61"/>
    </row>
    <row r="125" spans="2:9">
      <c r="B125" s="15" t="s">
        <v>47</v>
      </c>
      <c r="C125" s="20" t="s">
        <v>245</v>
      </c>
      <c r="D125" s="17" t="s">
        <v>45</v>
      </c>
      <c r="E125" s="17">
        <v>1</v>
      </c>
      <c r="F125" s="60">
        <v>618700</v>
      </c>
      <c r="G125" s="60">
        <f t="shared" si="2"/>
        <v>618700</v>
      </c>
      <c r="H125" s="60">
        <v>10000</v>
      </c>
      <c r="I125" s="61">
        <f t="shared" si="3"/>
        <v>10000</v>
      </c>
    </row>
    <row r="126" spans="2:9">
      <c r="B126" s="15"/>
      <c r="C126" s="20" t="s">
        <v>243</v>
      </c>
      <c r="D126" s="17"/>
      <c r="E126" s="17"/>
      <c r="F126" s="20"/>
      <c r="G126" s="60"/>
      <c r="H126" s="60"/>
      <c r="I126" s="61"/>
    </row>
    <row r="127" spans="2:9">
      <c r="B127" s="15"/>
      <c r="C127" s="20" t="s">
        <v>244</v>
      </c>
      <c r="D127" s="17"/>
      <c r="E127" s="17"/>
      <c r="F127" s="20"/>
      <c r="G127" s="60"/>
      <c r="H127" s="60"/>
      <c r="I127" s="61"/>
    </row>
    <row r="128" spans="2:9" s="1" customFormat="1">
      <c r="B128" s="15"/>
      <c r="C128" s="20"/>
      <c r="D128" s="17"/>
      <c r="E128" s="17"/>
      <c r="F128" s="20"/>
      <c r="G128" s="60"/>
      <c r="H128" s="60"/>
      <c r="I128" s="61"/>
    </row>
    <row r="129" spans="2:9" s="1" customFormat="1">
      <c r="B129" s="15" t="s">
        <v>49</v>
      </c>
      <c r="C129" s="20" t="s">
        <v>246</v>
      </c>
      <c r="D129" s="17" t="s">
        <v>45</v>
      </c>
      <c r="E129" s="17">
        <v>1</v>
      </c>
      <c r="F129" s="60">
        <v>4969530</v>
      </c>
      <c r="G129" s="60">
        <f t="shared" si="2"/>
        <v>4969530</v>
      </c>
      <c r="H129" s="60">
        <v>419230</v>
      </c>
      <c r="I129" s="61">
        <f t="shared" si="3"/>
        <v>419230</v>
      </c>
    </row>
    <row r="130" spans="2:9" s="1" customFormat="1">
      <c r="B130" s="15"/>
      <c r="C130" s="20"/>
      <c r="D130" s="17"/>
      <c r="E130" s="17"/>
      <c r="F130" s="20"/>
      <c r="G130" s="60">
        <f t="shared" si="2"/>
        <v>0</v>
      </c>
      <c r="H130" s="60"/>
      <c r="I130" s="61"/>
    </row>
    <row r="131" spans="2:9" s="1" customFormat="1">
      <c r="B131" s="15" t="s">
        <v>50</v>
      </c>
      <c r="C131" s="20" t="s">
        <v>245</v>
      </c>
      <c r="D131" s="17" t="s">
        <v>45</v>
      </c>
      <c r="E131" s="17">
        <v>1</v>
      </c>
      <c r="F131" s="60">
        <v>457004</v>
      </c>
      <c r="G131" s="60">
        <f t="shared" si="2"/>
        <v>457004</v>
      </c>
      <c r="H131" s="60">
        <v>10000</v>
      </c>
      <c r="I131" s="61">
        <f t="shared" si="3"/>
        <v>10000</v>
      </c>
    </row>
    <row r="132" spans="2:9" s="1" customFormat="1">
      <c r="B132" s="15"/>
      <c r="C132" s="20" t="s">
        <v>247</v>
      </c>
      <c r="D132" s="17"/>
      <c r="E132" s="17"/>
      <c r="F132" s="20"/>
      <c r="G132" s="60"/>
      <c r="H132" s="60"/>
      <c r="I132" s="61"/>
    </row>
    <row r="133" spans="2:9" s="1" customFormat="1">
      <c r="B133" s="15"/>
      <c r="C133" s="20" t="s">
        <v>244</v>
      </c>
      <c r="D133" s="17"/>
      <c r="E133" s="17"/>
      <c r="F133" s="20"/>
      <c r="G133" s="60"/>
      <c r="H133" s="60"/>
      <c r="I133" s="61"/>
    </row>
    <row r="134" spans="2:9">
      <c r="B134" s="15"/>
      <c r="C134" s="20"/>
      <c r="D134" s="17"/>
      <c r="E134" s="17"/>
      <c r="F134" s="20"/>
      <c r="G134" s="60"/>
      <c r="H134" s="60"/>
      <c r="I134" s="61"/>
    </row>
    <row r="135" spans="2:9">
      <c r="B135" s="15" t="s">
        <v>52</v>
      </c>
      <c r="C135" s="20" t="s">
        <v>249</v>
      </c>
      <c r="D135" s="17" t="s">
        <v>35</v>
      </c>
      <c r="E135" s="17">
        <v>10</v>
      </c>
      <c r="F135" s="8">
        <v>27540</v>
      </c>
      <c r="G135" s="60">
        <f t="shared" si="2"/>
        <v>275400</v>
      </c>
      <c r="H135" s="60">
        <v>10000</v>
      </c>
      <c r="I135" s="61">
        <f t="shared" si="3"/>
        <v>100000</v>
      </c>
    </row>
    <row r="136" spans="2:9">
      <c r="B136" s="15"/>
      <c r="C136" s="20" t="s">
        <v>248</v>
      </c>
      <c r="D136" s="17"/>
      <c r="E136" s="17"/>
      <c r="F136" s="8"/>
      <c r="G136" s="60"/>
      <c r="H136" s="60"/>
      <c r="I136" s="61"/>
    </row>
    <row r="137" spans="2:9">
      <c r="B137" s="15"/>
      <c r="C137" s="20"/>
      <c r="D137" s="17"/>
      <c r="E137" s="17"/>
      <c r="F137" s="8"/>
      <c r="G137" s="60"/>
      <c r="H137" s="60"/>
      <c r="I137" s="61"/>
    </row>
    <row r="138" spans="2:9">
      <c r="B138" s="15"/>
      <c r="C138" s="20"/>
      <c r="D138" s="17"/>
      <c r="E138" s="17"/>
      <c r="F138" s="8"/>
      <c r="G138" s="60"/>
      <c r="H138" s="60"/>
      <c r="I138" s="61"/>
    </row>
    <row r="139" spans="2:9">
      <c r="B139" s="15" t="s">
        <v>53</v>
      </c>
      <c r="C139" s="20" t="s">
        <v>250</v>
      </c>
      <c r="D139" s="17" t="s">
        <v>35</v>
      </c>
      <c r="E139" s="17">
        <v>40</v>
      </c>
      <c r="F139" s="60">
        <v>27540</v>
      </c>
      <c r="G139" s="60">
        <f t="shared" si="2"/>
        <v>1101600</v>
      </c>
      <c r="H139" s="60">
        <v>10000</v>
      </c>
      <c r="I139" s="61">
        <f t="shared" si="3"/>
        <v>400000</v>
      </c>
    </row>
    <row r="140" spans="2:9">
      <c r="B140" s="15"/>
      <c r="C140" s="20" t="s">
        <v>51</v>
      </c>
      <c r="D140" s="17"/>
      <c r="E140" s="17"/>
      <c r="F140" s="20"/>
      <c r="G140" s="60"/>
      <c r="H140" s="60"/>
      <c r="I140" s="61"/>
    </row>
    <row r="141" spans="2:9">
      <c r="B141" s="15"/>
      <c r="C141" s="20"/>
      <c r="D141" s="17"/>
      <c r="E141" s="17"/>
      <c r="F141" s="20"/>
      <c r="G141" s="60"/>
      <c r="H141" s="60"/>
      <c r="I141" s="61"/>
    </row>
    <row r="142" spans="2:9">
      <c r="B142" s="15" t="s">
        <v>92</v>
      </c>
      <c r="C142" s="20" t="s">
        <v>251</v>
      </c>
      <c r="D142" s="17" t="s">
        <v>45</v>
      </c>
      <c r="E142" s="17">
        <v>2</v>
      </c>
      <c r="F142" s="60"/>
      <c r="G142" s="60"/>
      <c r="H142" s="60">
        <v>22500</v>
      </c>
      <c r="I142" s="61">
        <f t="shared" ref="I142:I202" si="4">H142*E142</f>
        <v>45000</v>
      </c>
    </row>
    <row r="143" spans="2:9">
      <c r="B143" s="15"/>
      <c r="C143" s="20"/>
      <c r="D143" s="17"/>
      <c r="E143" s="17"/>
      <c r="F143" s="20"/>
      <c r="G143" s="60"/>
      <c r="H143" s="60"/>
      <c r="I143" s="61"/>
    </row>
    <row r="144" spans="2:9">
      <c r="B144" s="15" t="s">
        <v>93</v>
      </c>
      <c r="C144" s="20" t="s">
        <v>252</v>
      </c>
      <c r="D144" s="17" t="s">
        <v>35</v>
      </c>
      <c r="E144" s="17">
        <v>2</v>
      </c>
      <c r="F144" s="60">
        <v>85000</v>
      </c>
      <c r="G144" s="60">
        <f t="shared" ref="G144:G202" si="5">F144*E144</f>
        <v>170000</v>
      </c>
      <c r="H144" s="60">
        <v>47500</v>
      </c>
      <c r="I144" s="61">
        <f t="shared" si="4"/>
        <v>95000</v>
      </c>
    </row>
    <row r="145" spans="2:9">
      <c r="B145" s="15"/>
      <c r="C145" s="20"/>
      <c r="D145" s="17"/>
      <c r="E145" s="17"/>
      <c r="F145" s="20"/>
      <c r="G145" s="60"/>
      <c r="H145" s="60"/>
      <c r="I145" s="61"/>
    </row>
    <row r="146" spans="2:9">
      <c r="B146" s="15" t="s">
        <v>94</v>
      </c>
      <c r="C146" s="20" t="s">
        <v>182</v>
      </c>
      <c r="D146" s="17" t="s">
        <v>45</v>
      </c>
      <c r="E146" s="17">
        <v>2</v>
      </c>
      <c r="F146" s="20"/>
      <c r="G146" s="60"/>
      <c r="H146" s="60">
        <v>1500</v>
      </c>
      <c r="I146" s="61">
        <f t="shared" si="4"/>
        <v>3000</v>
      </c>
    </row>
    <row r="147" spans="2:9">
      <c r="B147" s="15"/>
      <c r="C147" s="20"/>
      <c r="D147" s="17"/>
      <c r="E147" s="17"/>
      <c r="F147" s="20"/>
      <c r="G147" s="60"/>
      <c r="H147" s="60"/>
      <c r="I147" s="61"/>
    </row>
    <row r="148" spans="2:9">
      <c r="B148" s="15"/>
      <c r="C148" s="27" t="s">
        <v>183</v>
      </c>
      <c r="D148" s="17"/>
      <c r="E148" s="17"/>
      <c r="F148" s="20"/>
      <c r="G148" s="60">
        <f>SUM(G121:G147)</f>
        <v>14094218</v>
      </c>
      <c r="H148" s="60"/>
      <c r="I148" s="61">
        <f>SUM(I121:I147)</f>
        <v>1505600</v>
      </c>
    </row>
    <row r="149" spans="2:9">
      <c r="B149" s="15"/>
      <c r="C149" s="20"/>
      <c r="D149" s="17"/>
      <c r="E149" s="17"/>
      <c r="F149" s="20"/>
      <c r="G149" s="60"/>
      <c r="H149" s="60"/>
      <c r="I149" s="61"/>
    </row>
    <row r="150" spans="2:9">
      <c r="B150" s="65" t="s">
        <v>54</v>
      </c>
      <c r="C150" s="66" t="s">
        <v>253</v>
      </c>
      <c r="D150" s="67"/>
      <c r="E150" s="68"/>
      <c r="F150" s="69"/>
      <c r="G150" s="60"/>
      <c r="H150" s="70"/>
      <c r="I150" s="61"/>
    </row>
    <row r="151" spans="2:9">
      <c r="B151" s="65"/>
      <c r="C151" s="71" t="s">
        <v>142</v>
      </c>
      <c r="D151" s="67"/>
      <c r="E151" s="72"/>
      <c r="F151" s="69"/>
      <c r="G151" s="60"/>
      <c r="H151" s="70"/>
      <c r="I151" s="61"/>
    </row>
    <row r="152" spans="2:9">
      <c r="B152" s="65" t="s">
        <v>20</v>
      </c>
      <c r="C152" s="73" t="s">
        <v>95</v>
      </c>
      <c r="D152" s="67" t="s">
        <v>11</v>
      </c>
      <c r="E152" s="72"/>
      <c r="F152" s="69">
        <v>315000</v>
      </c>
      <c r="G152" s="60">
        <f t="shared" si="5"/>
        <v>0</v>
      </c>
      <c r="H152" s="70">
        <v>24000</v>
      </c>
      <c r="I152" s="61">
        <f t="shared" si="4"/>
        <v>0</v>
      </c>
    </row>
    <row r="153" spans="2:9">
      <c r="B153" s="65" t="s">
        <v>21</v>
      </c>
      <c r="C153" s="73" t="s">
        <v>96</v>
      </c>
      <c r="D153" s="67" t="s">
        <v>11</v>
      </c>
      <c r="E153" s="72"/>
      <c r="F153" s="69">
        <v>229000</v>
      </c>
      <c r="G153" s="60">
        <f t="shared" si="5"/>
        <v>0</v>
      </c>
      <c r="H153" s="70">
        <v>24000</v>
      </c>
      <c r="I153" s="61">
        <f t="shared" si="4"/>
        <v>0</v>
      </c>
    </row>
    <row r="154" spans="2:9">
      <c r="B154" s="65" t="s">
        <v>22</v>
      </c>
      <c r="C154" s="73" t="s">
        <v>97</v>
      </c>
      <c r="D154" s="67" t="s">
        <v>11</v>
      </c>
      <c r="E154" s="74"/>
      <c r="F154" s="75">
        <v>221650</v>
      </c>
      <c r="G154" s="60">
        <f t="shared" si="5"/>
        <v>0</v>
      </c>
      <c r="H154" s="70">
        <v>24100</v>
      </c>
      <c r="I154" s="61">
        <f t="shared" si="4"/>
        <v>0</v>
      </c>
    </row>
    <row r="155" spans="2:9">
      <c r="B155" s="65" t="s">
        <v>23</v>
      </c>
      <c r="C155" s="73" t="s">
        <v>98</v>
      </c>
      <c r="D155" s="67" t="s">
        <v>11</v>
      </c>
      <c r="E155" s="74">
        <v>14</v>
      </c>
      <c r="F155" s="76">
        <v>215687</v>
      </c>
      <c r="G155" s="60">
        <f t="shared" si="5"/>
        <v>3019618</v>
      </c>
      <c r="H155" s="70">
        <v>24100</v>
      </c>
      <c r="I155" s="61">
        <f t="shared" si="4"/>
        <v>337400</v>
      </c>
    </row>
    <row r="156" spans="2:9">
      <c r="B156" s="65" t="s">
        <v>24</v>
      </c>
      <c r="C156" s="73" t="s">
        <v>99</v>
      </c>
      <c r="D156" s="67" t="s">
        <v>11</v>
      </c>
      <c r="E156" s="74"/>
      <c r="F156" s="76">
        <v>195756</v>
      </c>
      <c r="G156" s="60">
        <f t="shared" si="5"/>
        <v>0</v>
      </c>
      <c r="H156" s="70">
        <v>24100</v>
      </c>
      <c r="I156" s="61">
        <f t="shared" si="4"/>
        <v>0</v>
      </c>
    </row>
    <row r="157" spans="2:9">
      <c r="B157" s="65" t="s">
        <v>25</v>
      </c>
      <c r="C157" s="73" t="s">
        <v>100</v>
      </c>
      <c r="D157" s="67" t="s">
        <v>11</v>
      </c>
      <c r="E157" s="74">
        <v>8</v>
      </c>
      <c r="F157" s="75">
        <v>175840</v>
      </c>
      <c r="G157" s="60">
        <f t="shared" si="5"/>
        <v>1406720</v>
      </c>
      <c r="H157" s="70">
        <v>24100</v>
      </c>
      <c r="I157" s="61">
        <f t="shared" si="4"/>
        <v>192800</v>
      </c>
    </row>
    <row r="158" spans="2:9">
      <c r="B158" s="65" t="s">
        <v>55</v>
      </c>
      <c r="C158" s="73" t="s">
        <v>101</v>
      </c>
      <c r="D158" s="67" t="s">
        <v>11</v>
      </c>
      <c r="E158" s="74">
        <v>132</v>
      </c>
      <c r="F158" s="75">
        <v>125105</v>
      </c>
      <c r="G158" s="60">
        <f t="shared" si="5"/>
        <v>16513860</v>
      </c>
      <c r="H158" s="70">
        <v>24100</v>
      </c>
      <c r="I158" s="61">
        <f t="shared" si="4"/>
        <v>3181200</v>
      </c>
    </row>
    <row r="159" spans="2:9">
      <c r="B159" s="65" t="s">
        <v>56</v>
      </c>
      <c r="C159" s="73" t="s">
        <v>254</v>
      </c>
      <c r="D159" s="67" t="s">
        <v>11</v>
      </c>
      <c r="E159" s="74">
        <v>45</v>
      </c>
      <c r="F159" s="69">
        <v>5320</v>
      </c>
      <c r="G159" s="60">
        <f t="shared" si="5"/>
        <v>239400</v>
      </c>
      <c r="H159" s="70">
        <v>528</v>
      </c>
      <c r="I159" s="61">
        <f t="shared" si="4"/>
        <v>23760</v>
      </c>
    </row>
    <row r="160" spans="2:9">
      <c r="B160" s="65" t="s">
        <v>57</v>
      </c>
      <c r="C160" s="73" t="s">
        <v>255</v>
      </c>
      <c r="D160" s="67" t="s">
        <v>11</v>
      </c>
      <c r="E160" s="74">
        <v>60</v>
      </c>
      <c r="F160" s="69">
        <v>6800</v>
      </c>
      <c r="G160" s="60">
        <f t="shared" si="5"/>
        <v>408000</v>
      </c>
      <c r="H160" s="70">
        <v>710</v>
      </c>
      <c r="I160" s="61">
        <f t="shared" si="4"/>
        <v>42600</v>
      </c>
    </row>
    <row r="161" spans="2:9">
      <c r="B161" s="65" t="s">
        <v>58</v>
      </c>
      <c r="C161" s="73" t="s">
        <v>256</v>
      </c>
      <c r="D161" s="67" t="s">
        <v>11</v>
      </c>
      <c r="E161" s="74">
        <v>184</v>
      </c>
      <c r="F161" s="69">
        <v>1250</v>
      </c>
      <c r="G161" s="60">
        <f t="shared" si="5"/>
        <v>230000</v>
      </c>
      <c r="H161" s="70">
        <v>120</v>
      </c>
      <c r="I161" s="61">
        <f t="shared" si="4"/>
        <v>22080</v>
      </c>
    </row>
    <row r="162" spans="2:9" ht="25.5">
      <c r="B162" s="65" t="s">
        <v>59</v>
      </c>
      <c r="C162" s="73" t="s">
        <v>257</v>
      </c>
      <c r="D162" s="67" t="s">
        <v>12</v>
      </c>
      <c r="E162" s="74"/>
      <c r="F162" s="69">
        <v>3000</v>
      </c>
      <c r="G162" s="60">
        <f t="shared" si="5"/>
        <v>0</v>
      </c>
      <c r="H162" s="70">
        <v>305</v>
      </c>
      <c r="I162" s="61">
        <f t="shared" si="4"/>
        <v>0</v>
      </c>
    </row>
    <row r="163" spans="2:9" ht="25.5">
      <c r="B163" s="65" t="s">
        <v>61</v>
      </c>
      <c r="C163" s="73" t="s">
        <v>258</v>
      </c>
      <c r="D163" s="67" t="s">
        <v>12</v>
      </c>
      <c r="E163" s="74">
        <v>4300</v>
      </c>
      <c r="F163" s="69">
        <v>2500</v>
      </c>
      <c r="G163" s="60">
        <f t="shared" si="5"/>
        <v>10750000</v>
      </c>
      <c r="H163" s="70">
        <v>305</v>
      </c>
      <c r="I163" s="61">
        <f t="shared" si="4"/>
        <v>1311500</v>
      </c>
    </row>
    <row r="164" spans="2:9" ht="25.5">
      <c r="B164" s="65" t="s">
        <v>62</v>
      </c>
      <c r="C164" s="73" t="s">
        <v>259</v>
      </c>
      <c r="D164" s="67" t="s">
        <v>12</v>
      </c>
      <c r="E164" s="74">
        <v>3900</v>
      </c>
      <c r="F164" s="69">
        <v>1000</v>
      </c>
      <c r="G164" s="60">
        <f t="shared" si="5"/>
        <v>3900000</v>
      </c>
      <c r="H164" s="70">
        <v>215</v>
      </c>
      <c r="I164" s="61">
        <f t="shared" si="4"/>
        <v>838500</v>
      </c>
    </row>
    <row r="165" spans="2:9" ht="25.5">
      <c r="B165" s="65" t="s">
        <v>63</v>
      </c>
      <c r="C165" s="73" t="s">
        <v>260</v>
      </c>
      <c r="D165" s="67" t="s">
        <v>12</v>
      </c>
      <c r="E165" s="74"/>
      <c r="F165" s="69">
        <v>400</v>
      </c>
      <c r="G165" s="60">
        <f t="shared" si="5"/>
        <v>0</v>
      </c>
      <c r="H165" s="70">
        <v>125</v>
      </c>
      <c r="I165" s="61">
        <f t="shared" si="4"/>
        <v>0</v>
      </c>
    </row>
    <row r="166" spans="2:9">
      <c r="B166" s="65" t="s">
        <v>88</v>
      </c>
      <c r="C166" s="73" t="s">
        <v>60</v>
      </c>
      <c r="D166" s="67" t="s">
        <v>11</v>
      </c>
      <c r="E166" s="74">
        <v>80</v>
      </c>
      <c r="F166" s="69">
        <v>2100</v>
      </c>
      <c r="G166" s="60">
        <f t="shared" si="5"/>
        <v>168000</v>
      </c>
      <c r="H166" s="70">
        <v>310</v>
      </c>
      <c r="I166" s="61">
        <f t="shared" si="4"/>
        <v>24800</v>
      </c>
    </row>
    <row r="167" spans="2:9">
      <c r="B167" s="65" t="s">
        <v>102</v>
      </c>
      <c r="C167" s="73" t="s">
        <v>261</v>
      </c>
      <c r="D167" s="67" t="s">
        <v>11</v>
      </c>
      <c r="E167" s="68"/>
      <c r="F167" s="69"/>
      <c r="G167" s="60">
        <f t="shared" si="5"/>
        <v>0</v>
      </c>
      <c r="H167" s="70"/>
      <c r="I167" s="61"/>
    </row>
    <row r="168" spans="2:9">
      <c r="B168" s="65" t="s">
        <v>103</v>
      </c>
      <c r="C168" s="77" t="s">
        <v>262</v>
      </c>
      <c r="D168" s="67" t="s">
        <v>11</v>
      </c>
      <c r="E168" s="74">
        <v>9</v>
      </c>
      <c r="F168" s="74">
        <v>85000</v>
      </c>
      <c r="G168" s="60">
        <f t="shared" si="5"/>
        <v>765000</v>
      </c>
      <c r="H168" s="70">
        <v>25000</v>
      </c>
      <c r="I168" s="61">
        <f t="shared" si="4"/>
        <v>225000</v>
      </c>
    </row>
    <row r="169" spans="2:9">
      <c r="B169" s="65" t="s">
        <v>104</v>
      </c>
      <c r="C169" s="77" t="s">
        <v>182</v>
      </c>
      <c r="D169" s="67" t="s">
        <v>11</v>
      </c>
      <c r="E169" s="76">
        <f>E158+E157+E156+E155+E154+E153+E152</f>
        <v>154</v>
      </c>
      <c r="F169" s="74"/>
      <c r="G169" s="60"/>
      <c r="H169" s="70">
        <v>1500</v>
      </c>
      <c r="I169" s="61">
        <f t="shared" si="4"/>
        <v>231000</v>
      </c>
    </row>
    <row r="170" spans="2:9">
      <c r="B170" s="65"/>
      <c r="C170" s="66" t="s">
        <v>263</v>
      </c>
      <c r="D170" s="67"/>
      <c r="E170" s="68"/>
      <c r="F170" s="69"/>
      <c r="G170" s="60">
        <f>SUM(G152:G169)</f>
        <v>37400598</v>
      </c>
      <c r="H170" s="70"/>
      <c r="I170" s="61">
        <f>SUM(I152:I169)</f>
        <v>6430640</v>
      </c>
    </row>
    <row r="171" spans="2:9">
      <c r="B171" s="65"/>
      <c r="C171" s="73"/>
      <c r="D171" s="67"/>
      <c r="E171" s="68"/>
      <c r="F171" s="69"/>
      <c r="G171" s="60"/>
      <c r="H171" s="70"/>
      <c r="I171" s="61"/>
    </row>
    <row r="172" spans="2:9">
      <c r="B172" s="65"/>
      <c r="C172" s="73"/>
      <c r="D172" s="67"/>
      <c r="E172" s="68"/>
      <c r="F172" s="69"/>
      <c r="G172" s="60"/>
      <c r="H172" s="70"/>
      <c r="I172" s="61"/>
    </row>
    <row r="173" spans="2:9">
      <c r="B173" s="65" t="s">
        <v>64</v>
      </c>
      <c r="C173" s="78" t="s">
        <v>264</v>
      </c>
      <c r="D173" s="67"/>
      <c r="E173" s="68"/>
      <c r="F173" s="69"/>
      <c r="G173" s="60"/>
      <c r="H173" s="70"/>
      <c r="I173" s="61"/>
    </row>
    <row r="174" spans="2:9">
      <c r="B174" s="65"/>
      <c r="C174" s="78"/>
      <c r="D174" s="67"/>
      <c r="E174" s="68"/>
      <c r="F174" s="69"/>
      <c r="G174" s="60"/>
      <c r="H174" s="70"/>
      <c r="I174" s="61"/>
    </row>
    <row r="175" spans="2:9">
      <c r="B175" s="65"/>
      <c r="C175" s="79" t="s">
        <v>265</v>
      </c>
      <c r="D175" s="67"/>
      <c r="E175" s="68"/>
      <c r="F175" s="69"/>
      <c r="G175" s="60"/>
      <c r="H175" s="70"/>
      <c r="I175" s="61"/>
    </row>
    <row r="176" spans="2:9">
      <c r="B176" s="65"/>
      <c r="C176" s="79"/>
      <c r="D176" s="67"/>
      <c r="E176" s="68"/>
      <c r="F176" s="69"/>
      <c r="G176" s="60"/>
      <c r="H176" s="70"/>
      <c r="I176" s="61"/>
    </row>
    <row r="177" spans="2:9">
      <c r="B177" s="65" t="s">
        <v>65</v>
      </c>
      <c r="C177" s="77" t="s">
        <v>266</v>
      </c>
      <c r="D177" s="67" t="s">
        <v>11</v>
      </c>
      <c r="E177" s="80"/>
      <c r="F177" s="81">
        <v>361108</v>
      </c>
      <c r="G177" s="60">
        <f t="shared" si="5"/>
        <v>0</v>
      </c>
      <c r="H177" s="70">
        <v>5200</v>
      </c>
      <c r="I177" s="61">
        <f t="shared" si="4"/>
        <v>0</v>
      </c>
    </row>
    <row r="178" spans="2:9">
      <c r="B178" s="65"/>
      <c r="C178" s="82"/>
      <c r="D178" s="67"/>
      <c r="E178" s="83"/>
      <c r="F178" s="20"/>
      <c r="G178" s="60"/>
      <c r="H178" s="70"/>
      <c r="I178" s="61"/>
    </row>
    <row r="179" spans="2:9">
      <c r="B179" s="65" t="s">
        <v>67</v>
      </c>
      <c r="C179" s="84" t="s">
        <v>267</v>
      </c>
      <c r="D179" s="67" t="s">
        <v>11</v>
      </c>
      <c r="E179" s="83"/>
      <c r="F179" s="81">
        <v>352066</v>
      </c>
      <c r="G179" s="60">
        <f t="shared" si="5"/>
        <v>0</v>
      </c>
      <c r="H179" s="70">
        <v>5200</v>
      </c>
      <c r="I179" s="61">
        <f t="shared" si="4"/>
        <v>0</v>
      </c>
    </row>
    <row r="180" spans="2:9">
      <c r="B180" s="65"/>
      <c r="C180" s="82"/>
      <c r="D180" s="67"/>
      <c r="E180" s="83"/>
      <c r="F180" s="20"/>
      <c r="G180" s="60"/>
      <c r="H180" s="70"/>
      <c r="I180" s="61"/>
    </row>
    <row r="181" spans="2:9">
      <c r="B181" s="65" t="s">
        <v>68</v>
      </c>
      <c r="C181" s="84" t="s">
        <v>268</v>
      </c>
      <c r="D181" s="67" t="s">
        <v>11</v>
      </c>
      <c r="E181" s="83"/>
      <c r="F181" s="81">
        <v>84525</v>
      </c>
      <c r="G181" s="60">
        <f t="shared" si="5"/>
        <v>0</v>
      </c>
      <c r="H181" s="70">
        <v>400</v>
      </c>
      <c r="I181" s="61">
        <f t="shared" si="4"/>
        <v>0</v>
      </c>
    </row>
    <row r="182" spans="2:9">
      <c r="B182" s="65"/>
      <c r="C182" s="85"/>
      <c r="D182" s="67"/>
      <c r="E182" s="83"/>
      <c r="F182" s="20"/>
      <c r="G182" s="60"/>
      <c r="H182" s="70"/>
      <c r="I182" s="61"/>
    </row>
    <row r="183" spans="2:9">
      <c r="B183" s="65" t="s">
        <v>76</v>
      </c>
      <c r="C183" s="77" t="s">
        <v>269</v>
      </c>
      <c r="D183" s="67" t="s">
        <v>11</v>
      </c>
      <c r="E183" s="83"/>
      <c r="F183" s="81">
        <v>12158</v>
      </c>
      <c r="G183" s="60">
        <f t="shared" si="5"/>
        <v>0</v>
      </c>
      <c r="H183" s="70">
        <v>1500</v>
      </c>
      <c r="I183" s="61">
        <f t="shared" si="4"/>
        <v>0</v>
      </c>
    </row>
    <row r="184" spans="2:9">
      <c r="B184" s="65" t="s">
        <v>77</v>
      </c>
      <c r="C184" s="77" t="s">
        <v>270</v>
      </c>
      <c r="D184" s="67"/>
      <c r="E184" s="80"/>
      <c r="F184" s="20"/>
      <c r="G184" s="60"/>
      <c r="H184" s="70"/>
      <c r="I184" s="61"/>
    </row>
    <row r="185" spans="2:9">
      <c r="B185" s="65" t="s">
        <v>78</v>
      </c>
      <c r="C185" s="77" t="s">
        <v>271</v>
      </c>
      <c r="D185" s="67" t="s">
        <v>11</v>
      </c>
      <c r="E185" s="80"/>
      <c r="F185" s="86">
        <v>1000</v>
      </c>
      <c r="G185" s="60">
        <f t="shared" si="5"/>
        <v>0</v>
      </c>
      <c r="H185" s="70">
        <v>100</v>
      </c>
      <c r="I185" s="61">
        <f t="shared" si="4"/>
        <v>0</v>
      </c>
    </row>
    <row r="186" spans="2:9">
      <c r="B186" s="65"/>
      <c r="C186" s="79" t="s">
        <v>272</v>
      </c>
      <c r="D186" s="67"/>
      <c r="E186" s="80"/>
      <c r="F186" s="20"/>
      <c r="G186" s="60"/>
      <c r="H186" s="70"/>
      <c r="I186" s="61"/>
    </row>
    <row r="187" spans="2:9">
      <c r="B187" s="65" t="s">
        <v>79</v>
      </c>
      <c r="C187" s="77" t="s">
        <v>273</v>
      </c>
      <c r="D187" s="67" t="s">
        <v>11</v>
      </c>
      <c r="E187" s="80"/>
      <c r="F187" s="77"/>
      <c r="G187" s="60">
        <f t="shared" si="5"/>
        <v>0</v>
      </c>
      <c r="H187" s="70">
        <v>100000</v>
      </c>
      <c r="I187" s="61">
        <f t="shared" si="4"/>
        <v>0</v>
      </c>
    </row>
    <row r="188" spans="2:9">
      <c r="B188" s="65"/>
      <c r="C188" s="77" t="s">
        <v>275</v>
      </c>
      <c r="D188" s="67"/>
      <c r="E188" s="68"/>
      <c r="F188" s="69"/>
      <c r="G188" s="60"/>
      <c r="H188" s="70"/>
      <c r="I188" s="61"/>
    </row>
    <row r="189" spans="2:9">
      <c r="B189" s="65"/>
      <c r="C189" s="73" t="s">
        <v>274</v>
      </c>
      <c r="D189" s="67"/>
      <c r="E189" s="68"/>
      <c r="F189" s="69"/>
      <c r="G189" s="60"/>
      <c r="H189" s="70"/>
      <c r="I189" s="61"/>
    </row>
    <row r="190" spans="2:9">
      <c r="B190" s="65"/>
      <c r="C190" s="66" t="s">
        <v>276</v>
      </c>
      <c r="D190" s="67"/>
      <c r="E190" s="68"/>
      <c r="F190" s="87"/>
      <c r="G190" s="60">
        <f>SUM(G177:G189)</f>
        <v>0</v>
      </c>
      <c r="H190" s="70"/>
      <c r="I190" s="61">
        <f>SUM(I177:I189)</f>
        <v>0</v>
      </c>
    </row>
    <row r="191" spans="2:9">
      <c r="B191" s="65" t="s">
        <v>69</v>
      </c>
      <c r="C191" s="88" t="s">
        <v>277</v>
      </c>
      <c r="D191" s="67"/>
      <c r="E191" s="68"/>
      <c r="F191" s="69"/>
      <c r="G191" s="60"/>
      <c r="H191" s="70"/>
      <c r="I191" s="61"/>
    </row>
    <row r="192" spans="2:9">
      <c r="B192" s="65"/>
      <c r="C192" s="88" t="s">
        <v>265</v>
      </c>
      <c r="D192" s="67"/>
      <c r="E192" s="68"/>
      <c r="F192" s="69"/>
      <c r="G192" s="60"/>
      <c r="H192" s="70"/>
      <c r="I192" s="61"/>
    </row>
    <row r="193" spans="2:9">
      <c r="B193" s="65" t="s">
        <v>70</v>
      </c>
      <c r="C193" s="89" t="s">
        <v>66</v>
      </c>
      <c r="D193" s="67" t="s">
        <v>11</v>
      </c>
      <c r="E193" s="80">
        <v>10</v>
      </c>
      <c r="F193" s="69">
        <v>5101</v>
      </c>
      <c r="G193" s="60">
        <f t="shared" si="5"/>
        <v>51010</v>
      </c>
      <c r="H193" s="70">
        <v>1250</v>
      </c>
      <c r="I193" s="61">
        <f t="shared" si="4"/>
        <v>12500</v>
      </c>
    </row>
    <row r="194" spans="2:9">
      <c r="B194" s="65" t="s">
        <v>71</v>
      </c>
      <c r="C194" s="89" t="s">
        <v>278</v>
      </c>
      <c r="D194" s="67" t="s">
        <v>11</v>
      </c>
      <c r="E194" s="80">
        <v>10</v>
      </c>
      <c r="F194" s="90">
        <v>61210</v>
      </c>
      <c r="G194" s="60">
        <f t="shared" si="5"/>
        <v>612100</v>
      </c>
      <c r="H194" s="70">
        <v>5140</v>
      </c>
      <c r="I194" s="61">
        <f t="shared" si="4"/>
        <v>51400</v>
      </c>
    </row>
    <row r="195" spans="2:9">
      <c r="B195" s="65" t="s">
        <v>72</v>
      </c>
      <c r="C195" s="89" t="s">
        <v>279</v>
      </c>
      <c r="D195" s="67" t="s">
        <v>11</v>
      </c>
      <c r="E195" s="80">
        <v>10</v>
      </c>
      <c r="F195" s="91">
        <v>19875</v>
      </c>
      <c r="G195" s="60">
        <f t="shared" si="5"/>
        <v>198750</v>
      </c>
      <c r="H195" s="70">
        <v>545</v>
      </c>
      <c r="I195" s="61">
        <f t="shared" si="4"/>
        <v>5450</v>
      </c>
    </row>
    <row r="196" spans="2:9">
      <c r="B196" s="65" t="s">
        <v>73</v>
      </c>
      <c r="C196" s="89" t="s">
        <v>280</v>
      </c>
      <c r="D196" s="67" t="s">
        <v>11</v>
      </c>
      <c r="E196" s="80">
        <v>4</v>
      </c>
      <c r="F196" s="69">
        <v>897</v>
      </c>
      <c r="G196" s="60">
        <f t="shared" si="5"/>
        <v>3588</v>
      </c>
      <c r="H196" s="70">
        <v>145</v>
      </c>
      <c r="I196" s="61">
        <f t="shared" si="4"/>
        <v>580</v>
      </c>
    </row>
    <row r="197" spans="2:9">
      <c r="B197" s="65" t="s">
        <v>82</v>
      </c>
      <c r="C197" s="89" t="s">
        <v>281</v>
      </c>
      <c r="D197" s="67" t="s">
        <v>80</v>
      </c>
      <c r="E197" s="80">
        <v>4</v>
      </c>
      <c r="F197" s="69">
        <v>3088</v>
      </c>
      <c r="G197" s="60">
        <f t="shared" si="5"/>
        <v>12352</v>
      </c>
      <c r="H197" s="70">
        <v>420</v>
      </c>
      <c r="I197" s="61">
        <f t="shared" si="4"/>
        <v>1680</v>
      </c>
    </row>
    <row r="198" spans="2:9">
      <c r="B198" s="65" t="s">
        <v>83</v>
      </c>
      <c r="C198" s="89" t="s">
        <v>282</v>
      </c>
      <c r="D198" s="67" t="s">
        <v>80</v>
      </c>
      <c r="E198" s="80">
        <v>2</v>
      </c>
      <c r="F198" s="69">
        <v>5340</v>
      </c>
      <c r="G198" s="60">
        <f t="shared" si="5"/>
        <v>10680</v>
      </c>
      <c r="H198" s="70">
        <v>1250</v>
      </c>
      <c r="I198" s="61">
        <f t="shared" si="4"/>
        <v>2500</v>
      </c>
    </row>
    <row r="199" spans="2:9">
      <c r="B199" s="65" t="s">
        <v>84</v>
      </c>
      <c r="C199" s="89" t="s">
        <v>283</v>
      </c>
      <c r="D199" s="67" t="s">
        <v>81</v>
      </c>
      <c r="E199" s="80">
        <v>2</v>
      </c>
      <c r="F199" s="90">
        <v>560000</v>
      </c>
      <c r="G199" s="60">
        <f t="shared" si="5"/>
        <v>1120000</v>
      </c>
      <c r="H199" s="70">
        <v>38450</v>
      </c>
      <c r="I199" s="61">
        <f t="shared" si="4"/>
        <v>76900</v>
      </c>
    </row>
    <row r="200" spans="2:9">
      <c r="B200" s="92"/>
      <c r="C200" s="93" t="s">
        <v>284</v>
      </c>
      <c r="D200" s="93"/>
      <c r="E200" s="93"/>
      <c r="F200" s="94"/>
      <c r="G200" s="60">
        <f>SUM(G193:G199)</f>
        <v>2008480</v>
      </c>
      <c r="H200" s="95"/>
      <c r="I200" s="61">
        <f>SUM(I193:I199)</f>
        <v>151010</v>
      </c>
    </row>
    <row r="201" spans="2:9">
      <c r="B201" s="65" t="s">
        <v>89</v>
      </c>
      <c r="C201" s="66" t="s">
        <v>285</v>
      </c>
      <c r="D201" s="67"/>
      <c r="E201" s="68"/>
      <c r="F201" s="69"/>
      <c r="G201" s="60"/>
      <c r="H201" s="70"/>
      <c r="I201" s="61"/>
    </row>
    <row r="202" spans="2:9">
      <c r="B202" s="65" t="s">
        <v>85</v>
      </c>
      <c r="C202" s="73" t="s">
        <v>286</v>
      </c>
      <c r="D202" s="67" t="s">
        <v>81</v>
      </c>
      <c r="E202" s="68">
        <v>70</v>
      </c>
      <c r="F202" s="96">
        <v>41200</v>
      </c>
      <c r="G202" s="60">
        <f t="shared" si="5"/>
        <v>2884000</v>
      </c>
      <c r="H202" s="97">
        <v>3000</v>
      </c>
      <c r="I202" s="61">
        <f t="shared" si="4"/>
        <v>210000</v>
      </c>
    </row>
    <row r="203" spans="2:9">
      <c r="B203" s="65"/>
      <c r="C203" s="73" t="s">
        <v>287</v>
      </c>
      <c r="D203" s="67"/>
      <c r="E203" s="68"/>
      <c r="F203" s="82"/>
      <c r="G203" s="60"/>
      <c r="H203" s="97"/>
      <c r="I203" s="61"/>
    </row>
    <row r="204" spans="2:9">
      <c r="B204" s="65"/>
      <c r="C204" s="73" t="s">
        <v>288</v>
      </c>
      <c r="D204" s="67"/>
      <c r="E204" s="68"/>
      <c r="F204" s="82"/>
      <c r="G204" s="60"/>
      <c r="H204" s="97"/>
      <c r="I204" s="61"/>
    </row>
    <row r="205" spans="2:9">
      <c r="B205" s="65"/>
      <c r="C205" s="73" t="s">
        <v>289</v>
      </c>
      <c r="D205" s="67"/>
      <c r="E205" s="68"/>
      <c r="F205" s="96"/>
      <c r="G205" s="60"/>
      <c r="H205" s="97"/>
      <c r="I205" s="61"/>
    </row>
    <row r="206" spans="2:9">
      <c r="B206" s="65"/>
      <c r="C206" s="73"/>
      <c r="D206" s="67"/>
      <c r="E206" s="68"/>
      <c r="F206" s="82"/>
      <c r="G206" s="60"/>
      <c r="H206" s="97"/>
      <c r="I206" s="61"/>
    </row>
    <row r="207" spans="2:9">
      <c r="B207" s="65" t="s">
        <v>86</v>
      </c>
      <c r="C207" s="73" t="s">
        <v>290</v>
      </c>
      <c r="D207" s="67" t="s">
        <v>81</v>
      </c>
      <c r="E207" s="68">
        <v>35</v>
      </c>
      <c r="F207" s="96">
        <v>50300</v>
      </c>
      <c r="G207" s="60">
        <f t="shared" ref="G207:G218" si="6">F207*E207</f>
        <v>1760500</v>
      </c>
      <c r="H207" s="97">
        <v>3500</v>
      </c>
      <c r="I207" s="61">
        <f t="shared" ref="I207:I218" si="7">H207*E207</f>
        <v>122500</v>
      </c>
    </row>
    <row r="208" spans="2:9">
      <c r="B208" s="98"/>
      <c r="C208" s="73" t="s">
        <v>291</v>
      </c>
      <c r="D208" s="73"/>
      <c r="E208" s="66"/>
      <c r="F208" s="79"/>
      <c r="G208" s="60"/>
      <c r="H208" s="97"/>
      <c r="I208" s="61"/>
    </row>
    <row r="209" spans="2:9">
      <c r="B209" s="98"/>
      <c r="C209" s="73" t="s">
        <v>288</v>
      </c>
      <c r="D209" s="73"/>
      <c r="E209" s="66"/>
      <c r="F209" s="86"/>
      <c r="G209" s="60"/>
      <c r="H209" s="97"/>
      <c r="I209" s="61"/>
    </row>
    <row r="210" spans="2:9">
      <c r="B210" s="65"/>
      <c r="C210" s="73" t="s">
        <v>292</v>
      </c>
      <c r="D210" s="67"/>
      <c r="E210" s="68"/>
      <c r="F210" s="86"/>
      <c r="G210" s="60"/>
      <c r="H210" s="97"/>
      <c r="I210" s="61"/>
    </row>
    <row r="211" spans="2:9">
      <c r="B211" s="65"/>
      <c r="C211" s="73"/>
      <c r="D211" s="67"/>
      <c r="E211" s="68"/>
      <c r="F211" s="77"/>
      <c r="G211" s="60"/>
      <c r="H211" s="97"/>
      <c r="I211" s="61"/>
    </row>
    <row r="212" spans="2:9">
      <c r="B212" s="65" t="s">
        <v>87</v>
      </c>
      <c r="C212" s="73" t="s">
        <v>293</v>
      </c>
      <c r="D212" s="67" t="s">
        <v>81</v>
      </c>
      <c r="E212" s="68"/>
      <c r="F212" s="99">
        <v>100500</v>
      </c>
      <c r="G212" s="60">
        <f t="shared" si="6"/>
        <v>0</v>
      </c>
      <c r="H212" s="97">
        <v>4000</v>
      </c>
      <c r="I212" s="61">
        <f t="shared" si="7"/>
        <v>0</v>
      </c>
    </row>
    <row r="213" spans="2:9">
      <c r="B213" s="65" t="s">
        <v>1</v>
      </c>
      <c r="C213" s="73" t="s">
        <v>294</v>
      </c>
      <c r="D213" s="67"/>
      <c r="E213" s="68"/>
      <c r="F213" s="69"/>
      <c r="G213" s="60"/>
      <c r="H213" s="70"/>
      <c r="I213" s="61"/>
    </row>
    <row r="214" spans="2:9">
      <c r="B214" s="65"/>
      <c r="C214" s="73" t="s">
        <v>295</v>
      </c>
      <c r="D214" s="67"/>
      <c r="E214" s="68"/>
      <c r="F214" s="69"/>
      <c r="G214" s="60"/>
      <c r="H214" s="70"/>
      <c r="I214" s="61"/>
    </row>
    <row r="215" spans="2:9">
      <c r="B215" s="65"/>
      <c r="C215" s="73" t="s">
        <v>296</v>
      </c>
      <c r="D215" s="67"/>
      <c r="E215" s="68"/>
      <c r="F215" s="69"/>
      <c r="G215" s="60"/>
      <c r="H215" s="70"/>
      <c r="I215" s="61"/>
    </row>
    <row r="216" spans="2:9">
      <c r="B216" s="100"/>
      <c r="C216" s="93" t="s">
        <v>297</v>
      </c>
      <c r="D216" s="101"/>
      <c r="E216" s="101"/>
      <c r="F216" s="102"/>
      <c r="G216" s="60">
        <f>SUM(G193:G215)</f>
        <v>8661460</v>
      </c>
      <c r="H216" s="103"/>
      <c r="I216" s="61">
        <f>SUM(I193:I215)</f>
        <v>634520</v>
      </c>
    </row>
    <row r="217" spans="2:9">
      <c r="B217" s="65"/>
      <c r="C217" s="104"/>
      <c r="D217" s="67"/>
      <c r="E217" s="68"/>
      <c r="F217" s="69"/>
      <c r="G217" s="60"/>
      <c r="H217" s="70"/>
      <c r="I217" s="61"/>
    </row>
    <row r="218" spans="2:9">
      <c r="B218" s="65" t="s">
        <v>90</v>
      </c>
      <c r="C218" s="66" t="s">
        <v>298</v>
      </c>
      <c r="D218" s="67" t="s">
        <v>107</v>
      </c>
      <c r="E218" s="68">
        <v>1</v>
      </c>
      <c r="F218" s="69">
        <v>3000000</v>
      </c>
      <c r="G218" s="60">
        <f t="shared" si="6"/>
        <v>3000000</v>
      </c>
      <c r="H218" s="70">
        <v>500000</v>
      </c>
      <c r="I218" s="61">
        <f t="shared" si="7"/>
        <v>500000</v>
      </c>
    </row>
    <row r="219" spans="2:9">
      <c r="B219" s="65"/>
      <c r="C219" s="73"/>
      <c r="D219" s="67"/>
      <c r="E219" s="68"/>
      <c r="F219" s="105"/>
      <c r="G219" s="70"/>
      <c r="H219" s="70"/>
      <c r="I219" s="106"/>
    </row>
    <row r="220" spans="2:9">
      <c r="B220" s="100"/>
      <c r="C220" s="93" t="s">
        <v>284</v>
      </c>
      <c r="D220" s="101"/>
      <c r="E220" s="101"/>
      <c r="F220" s="102"/>
      <c r="G220" s="103">
        <f>SUM(G218:G219)</f>
        <v>3000000</v>
      </c>
      <c r="H220" s="103"/>
      <c r="I220" s="107">
        <f>SUM(I218:I219)</f>
        <v>500000</v>
      </c>
    </row>
    <row r="221" spans="2:9">
      <c r="B221" s="65"/>
      <c r="C221" s="73"/>
      <c r="D221" s="67"/>
      <c r="E221" s="68"/>
      <c r="F221" s="105"/>
      <c r="G221" s="70"/>
      <c r="H221" s="70"/>
      <c r="I221" s="106"/>
    </row>
    <row r="222" spans="2:9">
      <c r="B222" s="65"/>
      <c r="C222" s="108" t="s">
        <v>299</v>
      </c>
      <c r="D222" s="67"/>
      <c r="E222" s="68"/>
      <c r="F222" s="105"/>
      <c r="G222" s="70"/>
      <c r="H222" s="70"/>
      <c r="I222" s="106"/>
    </row>
    <row r="223" spans="2:9">
      <c r="B223" s="65"/>
      <c r="C223" s="66"/>
      <c r="D223" s="67"/>
      <c r="E223" s="68"/>
      <c r="F223" s="105"/>
      <c r="G223" s="70"/>
      <c r="H223" s="70"/>
      <c r="I223" s="106"/>
    </row>
    <row r="224" spans="2:9">
      <c r="B224" s="65" t="s">
        <v>33</v>
      </c>
      <c r="C224" s="73" t="s">
        <v>300</v>
      </c>
      <c r="D224" s="67"/>
      <c r="E224" s="68"/>
      <c r="F224" s="105"/>
      <c r="G224" s="70">
        <f>G117</f>
        <v>10296460</v>
      </c>
      <c r="H224" s="70"/>
      <c r="I224" s="106">
        <f>I117</f>
        <v>956355</v>
      </c>
    </row>
    <row r="225" spans="2:9">
      <c r="B225" s="65" t="s">
        <v>46</v>
      </c>
      <c r="C225" s="73" t="s">
        <v>240</v>
      </c>
      <c r="D225" s="67"/>
      <c r="E225" s="68"/>
      <c r="F225" s="105"/>
      <c r="G225" s="103">
        <f>G148</f>
        <v>14094218</v>
      </c>
      <c r="H225" s="70"/>
      <c r="I225" s="106">
        <f>I148</f>
        <v>1505600</v>
      </c>
    </row>
    <row r="226" spans="2:9">
      <c r="B226" s="65" t="s">
        <v>54</v>
      </c>
      <c r="C226" s="73" t="s">
        <v>301</v>
      </c>
      <c r="D226" s="67"/>
      <c r="E226" s="68"/>
      <c r="F226" s="105"/>
      <c r="G226" s="70">
        <f>G170</f>
        <v>37400598</v>
      </c>
      <c r="H226" s="70"/>
      <c r="I226" s="106">
        <f>I170</f>
        <v>6430640</v>
      </c>
    </row>
    <row r="227" spans="2:9">
      <c r="B227" s="65" t="s">
        <v>64</v>
      </c>
      <c r="C227" s="109" t="s">
        <v>302</v>
      </c>
      <c r="D227" s="67"/>
      <c r="E227" s="68"/>
      <c r="F227" s="105"/>
      <c r="G227" s="70">
        <f>G190</f>
        <v>0</v>
      </c>
      <c r="H227" s="70"/>
      <c r="I227" s="106">
        <f>I190</f>
        <v>0</v>
      </c>
    </row>
    <row r="228" spans="2:9">
      <c r="B228" s="65" t="s">
        <v>69</v>
      </c>
      <c r="C228" s="89" t="s">
        <v>303</v>
      </c>
      <c r="D228" s="67"/>
      <c r="E228" s="68"/>
      <c r="F228" s="105"/>
      <c r="G228" s="70">
        <f>G200</f>
        <v>2008480</v>
      </c>
      <c r="H228" s="70"/>
      <c r="I228" s="106">
        <f>I200</f>
        <v>151010</v>
      </c>
    </row>
    <row r="229" spans="2:9">
      <c r="B229" s="65" t="s">
        <v>89</v>
      </c>
      <c r="C229" s="73" t="s">
        <v>304</v>
      </c>
      <c r="D229" s="67"/>
      <c r="E229" s="68"/>
      <c r="F229" s="105"/>
      <c r="G229" s="70">
        <f>G216</f>
        <v>8661460</v>
      </c>
      <c r="H229" s="70"/>
      <c r="I229" s="106">
        <f>I216</f>
        <v>634520</v>
      </c>
    </row>
    <row r="230" spans="2:9">
      <c r="B230" s="65" t="s">
        <v>90</v>
      </c>
      <c r="C230" s="73" t="s">
        <v>298</v>
      </c>
      <c r="D230" s="67"/>
      <c r="E230" s="68"/>
      <c r="F230" s="110"/>
      <c r="G230" s="70">
        <f>G218</f>
        <v>3000000</v>
      </c>
      <c r="H230" s="70"/>
      <c r="I230" s="106">
        <f>I218</f>
        <v>500000</v>
      </c>
    </row>
    <row r="231" spans="2:9">
      <c r="B231" s="65"/>
      <c r="C231" s="66" t="s">
        <v>305</v>
      </c>
      <c r="D231" s="68"/>
      <c r="E231" s="68"/>
      <c r="F231" s="110"/>
      <c r="G231" s="111">
        <f>G230+G229+G228+G227+G226+G225+G224</f>
        <v>75461216</v>
      </c>
      <c r="H231" s="111"/>
      <c r="I231" s="112">
        <f>I230+I229+I228+I227+I226+I225+I224</f>
        <v>10178125</v>
      </c>
    </row>
    <row r="232" spans="2:9">
      <c r="B232" s="113"/>
      <c r="C232" s="114"/>
      <c r="D232" s="223" t="s">
        <v>306</v>
      </c>
      <c r="E232" s="223"/>
      <c r="F232" s="223"/>
      <c r="G232" s="115"/>
      <c r="H232" s="236"/>
      <c r="I232" s="116"/>
    </row>
    <row r="233" spans="2:9">
      <c r="B233" s="113"/>
      <c r="C233" s="114"/>
      <c r="D233" s="223" t="s">
        <v>307</v>
      </c>
      <c r="E233" s="223"/>
      <c r="F233" s="223"/>
      <c r="G233" s="117"/>
      <c r="H233" s="236"/>
      <c r="I233" s="118"/>
    </row>
    <row r="234" spans="2:9">
      <c r="B234" s="113"/>
      <c r="C234" s="114"/>
      <c r="D234" s="223" t="s">
        <v>308</v>
      </c>
      <c r="E234" s="223"/>
      <c r="F234" s="223"/>
      <c r="G234" s="115"/>
      <c r="H234" s="236"/>
      <c r="I234" s="116"/>
    </row>
    <row r="235" spans="2:9">
      <c r="B235" s="119"/>
      <c r="C235" s="120"/>
      <c r="D235" s="120"/>
      <c r="E235" s="121"/>
      <c r="F235" s="69"/>
      <c r="G235" s="69"/>
      <c r="H235" s="69"/>
      <c r="I235" s="122"/>
    </row>
    <row r="236" spans="2:9">
      <c r="B236" s="113"/>
      <c r="C236" s="114"/>
      <c r="D236" s="223" t="s">
        <v>309</v>
      </c>
      <c r="E236" s="223"/>
      <c r="F236" s="223"/>
      <c r="G236" s="69">
        <f>G231+I231</f>
        <v>85639341</v>
      </c>
      <c r="H236" s="123"/>
      <c r="I236" s="116">
        <f>I231</f>
        <v>10178125</v>
      </c>
    </row>
    <row r="237" spans="2:9">
      <c r="B237" s="113"/>
      <c r="C237" s="114"/>
      <c r="D237" s="223" t="s">
        <v>307</v>
      </c>
      <c r="E237" s="223"/>
      <c r="F237" s="223"/>
      <c r="G237" s="69">
        <f>G236*18/100</f>
        <v>15415081.380000001</v>
      </c>
      <c r="H237" s="117"/>
      <c r="I237" s="118"/>
    </row>
    <row r="238" spans="2:9" ht="15.75" thickBot="1">
      <c r="B238" s="124"/>
      <c r="C238" s="125"/>
      <c r="D238" s="231" t="s">
        <v>310</v>
      </c>
      <c r="E238" s="231"/>
      <c r="F238" s="231"/>
      <c r="G238" s="126">
        <f>G237+G236</f>
        <v>101054422.38</v>
      </c>
      <c r="H238" s="127"/>
      <c r="I238" s="128"/>
    </row>
    <row r="239" spans="2:9" ht="15.75" thickTop="1"/>
    <row r="245" spans="3:4">
      <c r="C245" s="50" t="s">
        <v>111</v>
      </c>
    </row>
    <row r="247" spans="3:4">
      <c r="C247" s="1" t="s">
        <v>110</v>
      </c>
      <c r="D247">
        <f>'SAO INTERCONNEXIONN'!G124+'SAO INTERCONNEXIONN'!I124</f>
        <v>60301805.5</v>
      </c>
    </row>
    <row r="249" spans="3:4">
      <c r="C249" s="1" t="s">
        <v>112</v>
      </c>
    </row>
    <row r="251" spans="3:4">
      <c r="C251" s="1" t="s">
        <v>305</v>
      </c>
      <c r="D251" s="51">
        <f>G238</f>
        <v>101054422.38</v>
      </c>
    </row>
  </sheetData>
  <mergeCells count="9">
    <mergeCell ref="D236:F236"/>
    <mergeCell ref="D237:F237"/>
    <mergeCell ref="D238:F238"/>
    <mergeCell ref="E4:G4"/>
    <mergeCell ref="H4:I4"/>
    <mergeCell ref="D232:F232"/>
    <mergeCell ref="H232:H234"/>
    <mergeCell ref="D233:F233"/>
    <mergeCell ref="D234:F23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18"/>
  <sheetViews>
    <sheetView workbookViewId="0">
      <selection activeCell="I26" sqref="I26"/>
    </sheetView>
  </sheetViews>
  <sheetFormatPr defaultColWidth="11.42578125" defaultRowHeight="15"/>
  <cols>
    <col min="1" max="16384" width="11.42578125" style="1"/>
  </cols>
  <sheetData>
    <row r="8" spans="3:9" ht="18.75">
      <c r="D8" s="129"/>
    </row>
    <row r="10" spans="3:9">
      <c r="E10" s="50" t="s">
        <v>345</v>
      </c>
      <c r="F10" s="50"/>
    </row>
    <row r="12" spans="3:9">
      <c r="C12" s="20"/>
      <c r="D12" s="20"/>
      <c r="E12" s="20"/>
      <c r="F12" s="20"/>
      <c r="G12" s="20"/>
      <c r="H12" s="20"/>
      <c r="I12" s="20"/>
    </row>
    <row r="13" spans="3:9">
      <c r="C13" s="20"/>
      <c r="D13" s="21" t="s">
        <v>195</v>
      </c>
      <c r="E13" s="21"/>
      <c r="F13" s="21"/>
      <c r="G13" s="20"/>
      <c r="H13" s="20">
        <f>'YOYO INTERCONNEX (5)'!H129</f>
        <v>53603496.560000002</v>
      </c>
      <c r="I13" s="20"/>
    </row>
    <row r="14" spans="3:9">
      <c r="C14" s="20"/>
      <c r="D14" s="21"/>
      <c r="E14" s="21"/>
      <c r="F14" s="21"/>
      <c r="G14" s="20"/>
      <c r="H14" s="20"/>
      <c r="I14" s="20"/>
    </row>
    <row r="15" spans="3:9">
      <c r="C15" s="20"/>
      <c r="D15" s="21"/>
      <c r="E15" s="21"/>
      <c r="F15" s="21"/>
      <c r="G15" s="20"/>
      <c r="H15" s="20"/>
      <c r="I15" s="20"/>
    </row>
    <row r="16" spans="3:9">
      <c r="C16" s="20"/>
      <c r="D16" s="21" t="s">
        <v>313</v>
      </c>
      <c r="E16" s="21"/>
      <c r="F16" s="21"/>
      <c r="G16" s="20"/>
      <c r="H16" s="20">
        <f>'YOYO  DISTRIBUTION(6)'!G238</f>
        <v>55286912.880000003</v>
      </c>
      <c r="I16" s="20"/>
    </row>
    <row r="17" spans="3:9">
      <c r="C17" s="20"/>
      <c r="D17" s="20"/>
      <c r="E17" s="20"/>
      <c r="F17" s="20"/>
      <c r="G17" s="20"/>
      <c r="H17" s="20"/>
      <c r="I17" s="20"/>
    </row>
    <row r="18" spans="3:9">
      <c r="C18" s="20"/>
      <c r="D18" s="20"/>
      <c r="E18" s="20"/>
      <c r="F18" s="20"/>
      <c r="G18" s="20"/>
      <c r="H18" s="20">
        <f>H16+H13</f>
        <v>108890409.44</v>
      </c>
      <c r="I18" s="2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77"/>
  <sheetViews>
    <sheetView topLeftCell="A83" workbookViewId="0">
      <selection activeCell="C93" sqref="C93"/>
    </sheetView>
  </sheetViews>
  <sheetFormatPr defaultColWidth="11.42578125" defaultRowHeight="15"/>
  <cols>
    <col min="1" max="2" width="11.42578125" style="1"/>
    <col min="3" max="3" width="48.5703125" style="1" customWidth="1"/>
    <col min="4" max="4" width="20.28515625" style="1" customWidth="1"/>
    <col min="5" max="5" width="12.85546875" style="1" customWidth="1"/>
    <col min="6" max="6" width="11.42578125" style="1"/>
    <col min="7" max="7" width="14.85546875" style="1" customWidth="1"/>
    <col min="8" max="8" width="15.28515625" style="1" customWidth="1"/>
    <col min="9" max="9" width="13" style="1" customWidth="1"/>
    <col min="10" max="14" width="11.42578125" style="1"/>
    <col min="15" max="15" width="16.140625" style="1" customWidth="1"/>
    <col min="16" max="20" width="11.42578125" style="1"/>
    <col min="21" max="21" width="18.28515625" style="1" customWidth="1"/>
    <col min="22" max="16384" width="11.42578125" style="1"/>
  </cols>
  <sheetData>
    <row r="2" spans="2:21">
      <c r="B2" s="136" t="s">
        <v>124</v>
      </c>
      <c r="C2" s="137"/>
      <c r="D2" s="138"/>
      <c r="E2" s="139"/>
      <c r="F2" s="133"/>
      <c r="G2" s="133"/>
      <c r="H2" s="133"/>
      <c r="I2" s="133"/>
    </row>
    <row r="3" spans="2:21">
      <c r="B3" s="136" t="s">
        <v>386</v>
      </c>
      <c r="C3" s="140"/>
      <c r="D3" s="138"/>
      <c r="E3" s="139"/>
      <c r="F3" s="133"/>
      <c r="G3" s="133"/>
      <c r="H3" s="133"/>
      <c r="I3" s="133"/>
    </row>
    <row r="4" spans="2:21">
      <c r="B4" s="141"/>
      <c r="C4" s="136" t="s">
        <v>387</v>
      </c>
      <c r="D4" s="138"/>
      <c r="E4" s="139"/>
      <c r="F4" s="133"/>
      <c r="G4" s="133"/>
      <c r="H4" s="133"/>
      <c r="I4" s="133"/>
    </row>
    <row r="6" spans="2:21" ht="15.75" thickBot="1"/>
    <row r="7" spans="2:21" ht="16.5" thickTop="1">
      <c r="B7" s="220" t="s">
        <v>349</v>
      </c>
      <c r="C7" s="222" t="s">
        <v>351</v>
      </c>
      <c r="D7" s="222" t="s">
        <v>128</v>
      </c>
      <c r="E7" s="224" t="s">
        <v>353</v>
      </c>
      <c r="F7" s="226" t="s">
        <v>131</v>
      </c>
      <c r="G7" s="226"/>
      <c r="H7" s="227" t="s">
        <v>203</v>
      </c>
      <c r="I7" s="228"/>
      <c r="N7" s="130"/>
      <c r="O7" s="131"/>
      <c r="P7" s="132"/>
      <c r="Q7" s="133"/>
      <c r="R7" s="133"/>
      <c r="S7" s="134" t="s">
        <v>118</v>
      </c>
      <c r="T7" s="135"/>
    </row>
    <row r="8" spans="2:21">
      <c r="B8" s="221"/>
      <c r="C8" s="223"/>
      <c r="D8" s="223"/>
      <c r="E8" s="225"/>
      <c r="F8" s="229" t="s">
        <v>130</v>
      </c>
      <c r="G8" s="229" t="s">
        <v>133</v>
      </c>
      <c r="H8" s="229" t="s">
        <v>130</v>
      </c>
      <c r="I8" s="230" t="s">
        <v>133</v>
      </c>
      <c r="N8" s="130"/>
      <c r="O8" s="131"/>
      <c r="P8" s="132"/>
      <c r="Q8" s="133"/>
      <c r="R8" s="133"/>
      <c r="S8" s="133" t="s">
        <v>119</v>
      </c>
      <c r="T8" s="135"/>
    </row>
    <row r="9" spans="2:21" ht="50.25" customHeight="1">
      <c r="B9" s="221"/>
      <c r="C9" s="223"/>
      <c r="D9" s="223"/>
      <c r="E9" s="225"/>
      <c r="F9" s="229"/>
      <c r="G9" s="229"/>
      <c r="H9" s="229"/>
      <c r="I9" s="230"/>
      <c r="N9" s="130"/>
      <c r="O9" s="131"/>
      <c r="P9" s="132"/>
      <c r="Q9" s="133"/>
      <c r="R9" s="133"/>
      <c r="S9" s="133"/>
      <c r="T9" s="133"/>
    </row>
    <row r="10" spans="2:21">
      <c r="B10" s="15" t="s">
        <v>2</v>
      </c>
      <c r="C10" s="16" t="s">
        <v>134</v>
      </c>
      <c r="D10" s="17" t="s">
        <v>0</v>
      </c>
      <c r="E10" s="16">
        <v>9</v>
      </c>
      <c r="F10" s="16"/>
      <c r="G10" s="16"/>
      <c r="H10" s="16">
        <v>80000</v>
      </c>
      <c r="I10" s="18">
        <f>H10*E10</f>
        <v>720000</v>
      </c>
    </row>
    <row r="11" spans="2:21">
      <c r="B11" s="15" t="s">
        <v>1</v>
      </c>
      <c r="C11" s="16" t="s">
        <v>1</v>
      </c>
      <c r="D11" s="16" t="s">
        <v>1</v>
      </c>
      <c r="E11" s="16" t="s">
        <v>1</v>
      </c>
      <c r="F11" s="16"/>
      <c r="G11" s="16"/>
      <c r="H11" s="16"/>
      <c r="I11" s="18"/>
    </row>
    <row r="12" spans="2:21">
      <c r="B12" s="15" t="s">
        <v>3</v>
      </c>
      <c r="C12" s="16" t="s">
        <v>135</v>
      </c>
      <c r="D12" s="19" t="s">
        <v>4</v>
      </c>
      <c r="E12" s="20" t="s">
        <v>109</v>
      </c>
      <c r="F12" s="16"/>
      <c r="G12" s="16"/>
      <c r="H12" s="16"/>
      <c r="I12" s="18"/>
    </row>
    <row r="13" spans="2:21">
      <c r="B13" s="15" t="s">
        <v>1</v>
      </c>
      <c r="C13" s="16"/>
      <c r="D13" s="19" t="s">
        <v>1</v>
      </c>
      <c r="E13" s="16" t="s">
        <v>1</v>
      </c>
      <c r="F13" s="16"/>
      <c r="G13" s="16"/>
      <c r="H13" s="16"/>
      <c r="I13" s="18"/>
      <c r="N13" s="136"/>
      <c r="O13" s="137"/>
      <c r="P13" s="138"/>
      <c r="Q13" s="139"/>
      <c r="R13" s="133"/>
      <c r="S13" s="133"/>
      <c r="T13" s="133"/>
      <c r="U13" s="133"/>
    </row>
    <row r="14" spans="2:21">
      <c r="B14" s="15" t="s">
        <v>5</v>
      </c>
      <c r="C14" s="16" t="s">
        <v>136</v>
      </c>
      <c r="D14" s="19" t="s">
        <v>0</v>
      </c>
      <c r="E14" s="16">
        <v>9</v>
      </c>
      <c r="F14" s="16"/>
      <c r="G14" s="16"/>
      <c r="H14" s="16">
        <v>50000</v>
      </c>
      <c r="I14" s="18">
        <f>H14*E14</f>
        <v>450000</v>
      </c>
    </row>
    <row r="15" spans="2:21">
      <c r="B15" s="15" t="s">
        <v>1</v>
      </c>
      <c r="C15" s="16" t="s">
        <v>1</v>
      </c>
      <c r="D15" s="19" t="s">
        <v>1</v>
      </c>
      <c r="E15" s="16" t="s">
        <v>1</v>
      </c>
      <c r="F15" s="16"/>
      <c r="G15" s="16"/>
      <c r="H15" s="16"/>
      <c r="I15" s="18"/>
    </row>
    <row r="16" spans="2:21">
      <c r="B16" s="15" t="s">
        <v>6</v>
      </c>
      <c r="C16" s="21" t="s">
        <v>381</v>
      </c>
      <c r="D16" s="19" t="s">
        <v>1</v>
      </c>
      <c r="E16" s="16" t="s">
        <v>1</v>
      </c>
      <c r="F16" s="16"/>
      <c r="G16" s="16"/>
      <c r="H16" s="16"/>
      <c r="I16" s="18"/>
    </row>
    <row r="17" spans="2:9">
      <c r="B17" s="15" t="s">
        <v>1</v>
      </c>
      <c r="C17" s="16" t="s">
        <v>1</v>
      </c>
      <c r="D17" s="19" t="s">
        <v>1</v>
      </c>
      <c r="E17" s="16" t="s">
        <v>1</v>
      </c>
      <c r="F17" s="16"/>
      <c r="G17" s="16"/>
      <c r="H17" s="16"/>
      <c r="I17" s="18"/>
    </row>
    <row r="18" spans="2:9">
      <c r="B18" s="15" t="s">
        <v>14</v>
      </c>
      <c r="C18" s="21" t="s">
        <v>138</v>
      </c>
      <c r="D18" s="19" t="s">
        <v>4</v>
      </c>
      <c r="E18" s="16"/>
      <c r="F18" s="16"/>
      <c r="G18" s="16"/>
      <c r="H18" s="16">
        <v>17175</v>
      </c>
      <c r="I18" s="18">
        <f>H18*E18</f>
        <v>0</v>
      </c>
    </row>
    <row r="19" spans="2:9">
      <c r="B19" s="15"/>
      <c r="C19" s="16" t="s">
        <v>139</v>
      </c>
      <c r="D19" s="19"/>
      <c r="E19" s="16"/>
      <c r="F19" s="16"/>
      <c r="G19" s="16"/>
      <c r="H19" s="16"/>
      <c r="I19" s="18"/>
    </row>
    <row r="20" spans="2:9">
      <c r="B20" s="15"/>
      <c r="C20" s="20" t="s">
        <v>140</v>
      </c>
      <c r="D20" s="19"/>
      <c r="E20" s="16"/>
      <c r="F20" s="16"/>
      <c r="G20" s="16"/>
      <c r="H20" s="16"/>
      <c r="I20" s="18"/>
    </row>
    <row r="21" spans="2:9">
      <c r="B21" s="15" t="s">
        <v>26</v>
      </c>
      <c r="C21" s="21" t="s">
        <v>141</v>
      </c>
      <c r="D21" s="19" t="s">
        <v>4</v>
      </c>
      <c r="E21" s="22">
        <v>2</v>
      </c>
      <c r="F21" s="16">
        <v>225800</v>
      </c>
      <c r="G21" s="23">
        <f>F21*E21</f>
        <v>451600</v>
      </c>
      <c r="H21" s="16">
        <v>22580</v>
      </c>
      <c r="I21" s="24">
        <f>H21*E21</f>
        <v>45160</v>
      </c>
    </row>
    <row r="22" spans="2:9">
      <c r="B22" s="15"/>
      <c r="C22" s="21" t="s">
        <v>142</v>
      </c>
      <c r="D22" s="16"/>
      <c r="E22" s="8"/>
      <c r="F22" s="16"/>
      <c r="G22" s="23"/>
      <c r="H22" s="16"/>
      <c r="I22" s="24"/>
    </row>
    <row r="23" spans="2:9" ht="30">
      <c r="B23" s="15"/>
      <c r="C23" s="25" t="s">
        <v>143</v>
      </c>
      <c r="D23" s="16"/>
      <c r="E23" s="8"/>
      <c r="F23" s="16"/>
      <c r="G23" s="23"/>
      <c r="H23" s="16"/>
      <c r="I23" s="24"/>
    </row>
    <row r="24" spans="2:9">
      <c r="B24" s="15"/>
      <c r="C24" s="20" t="s">
        <v>230</v>
      </c>
      <c r="D24" s="16"/>
      <c r="E24" s="16"/>
      <c r="F24" s="16"/>
      <c r="G24" s="23"/>
      <c r="H24" s="16"/>
      <c r="I24" s="24"/>
    </row>
    <row r="25" spans="2:9">
      <c r="B25" s="15"/>
      <c r="C25" s="16" t="s">
        <v>329</v>
      </c>
      <c r="D25" s="16"/>
      <c r="E25" s="16"/>
      <c r="F25" s="16"/>
      <c r="G25" s="23"/>
      <c r="H25" s="16"/>
      <c r="I25" s="24"/>
    </row>
    <row r="26" spans="2:9">
      <c r="B26" s="15"/>
      <c r="C26" s="16" t="s">
        <v>335</v>
      </c>
      <c r="D26" s="16"/>
      <c r="E26" s="16"/>
      <c r="F26" s="16"/>
      <c r="G26" s="23"/>
      <c r="H26" s="16"/>
      <c r="I26" s="24"/>
    </row>
    <row r="27" spans="2:9">
      <c r="B27" s="15"/>
      <c r="C27" s="16" t="s">
        <v>361</v>
      </c>
      <c r="D27" s="16"/>
      <c r="E27" s="16"/>
      <c r="F27" s="16"/>
      <c r="G27" s="23"/>
      <c r="H27" s="16"/>
      <c r="I27" s="24"/>
    </row>
    <row r="28" spans="2:9">
      <c r="B28" s="15"/>
      <c r="C28" s="16" t="s">
        <v>148</v>
      </c>
      <c r="D28" s="16"/>
      <c r="E28" s="16"/>
      <c r="F28" s="16"/>
      <c r="G28" s="23"/>
      <c r="H28" s="16"/>
      <c r="I28" s="24"/>
    </row>
    <row r="29" spans="2:9" ht="30">
      <c r="B29" s="15"/>
      <c r="C29" s="25" t="s">
        <v>149</v>
      </c>
      <c r="D29" s="16"/>
      <c r="E29" s="16"/>
      <c r="F29" s="16"/>
      <c r="G29" s="23"/>
      <c r="H29" s="16"/>
      <c r="I29" s="24"/>
    </row>
    <row r="30" spans="2:9">
      <c r="B30" s="15"/>
      <c r="C30" s="26" t="s">
        <v>330</v>
      </c>
      <c r="D30" s="16"/>
      <c r="E30" s="16"/>
      <c r="F30" s="16"/>
      <c r="G30" s="23"/>
      <c r="H30" s="16"/>
      <c r="I30" s="24"/>
    </row>
    <row r="31" spans="2:9">
      <c r="B31" s="15"/>
      <c r="C31" s="26" t="s">
        <v>335</v>
      </c>
      <c r="D31" s="16"/>
      <c r="E31" s="16"/>
      <c r="F31" s="16"/>
      <c r="G31" s="23"/>
      <c r="H31" s="16"/>
      <c r="I31" s="24"/>
    </row>
    <row r="32" spans="2:9">
      <c r="B32" s="15"/>
      <c r="C32" s="26" t="s">
        <v>147</v>
      </c>
      <c r="D32" s="16"/>
      <c r="E32" s="16"/>
      <c r="F32" s="16"/>
      <c r="G32" s="23"/>
      <c r="H32" s="16"/>
      <c r="I32" s="24"/>
    </row>
    <row r="33" spans="2:9" ht="30">
      <c r="B33" s="15"/>
      <c r="C33" s="26" t="s">
        <v>151</v>
      </c>
      <c r="D33" s="16"/>
      <c r="E33" s="16"/>
      <c r="F33" s="16"/>
      <c r="G33" s="23"/>
      <c r="H33" s="16"/>
      <c r="I33" s="24"/>
    </row>
    <row r="34" spans="2:9">
      <c r="B34" s="15" t="s">
        <v>27</v>
      </c>
      <c r="C34" s="21" t="s">
        <v>152</v>
      </c>
      <c r="D34" s="27" t="s">
        <v>4</v>
      </c>
      <c r="E34" s="28"/>
      <c r="F34" s="16">
        <v>2077468</v>
      </c>
      <c r="G34" s="23">
        <f t="shared" ref="G34:G77" si="0">F34*E34</f>
        <v>0</v>
      </c>
      <c r="H34" s="16">
        <v>318000</v>
      </c>
      <c r="I34" s="24">
        <f t="shared" ref="I34:I77" si="1">H34*E34</f>
        <v>0</v>
      </c>
    </row>
    <row r="35" spans="2:9">
      <c r="B35" s="15"/>
      <c r="C35" s="21" t="s">
        <v>142</v>
      </c>
      <c r="D35" s="16"/>
      <c r="E35" s="16"/>
      <c r="F35" s="16"/>
      <c r="G35" s="23"/>
      <c r="H35" s="16"/>
      <c r="I35" s="24"/>
    </row>
    <row r="36" spans="2:9">
      <c r="B36" s="15" t="s">
        <v>1</v>
      </c>
      <c r="C36" s="20" t="s">
        <v>153</v>
      </c>
      <c r="D36" s="16" t="s">
        <v>1</v>
      </c>
      <c r="E36" s="16" t="s">
        <v>1</v>
      </c>
      <c r="F36" s="16"/>
      <c r="G36" s="23"/>
      <c r="H36" s="16"/>
      <c r="I36" s="24"/>
    </row>
    <row r="37" spans="2:9">
      <c r="B37" s="15"/>
      <c r="C37" s="16" t="s">
        <v>355</v>
      </c>
      <c r="D37" s="16"/>
      <c r="E37" s="16"/>
      <c r="F37" s="16"/>
      <c r="G37" s="23"/>
      <c r="H37" s="16"/>
      <c r="I37" s="24"/>
    </row>
    <row r="38" spans="2:9">
      <c r="B38" s="15"/>
      <c r="C38" s="20" t="s">
        <v>157</v>
      </c>
      <c r="D38" s="16"/>
      <c r="E38" s="16"/>
      <c r="F38" s="16"/>
      <c r="G38" s="23"/>
      <c r="H38" s="16"/>
      <c r="I38" s="24"/>
    </row>
    <row r="39" spans="2:9">
      <c r="B39" s="29"/>
      <c r="C39" s="16" t="s">
        <v>334</v>
      </c>
      <c r="D39" s="30"/>
      <c r="E39" s="31"/>
      <c r="F39" s="16"/>
      <c r="G39" s="23"/>
      <c r="H39" s="16"/>
      <c r="I39" s="24"/>
    </row>
    <row r="40" spans="2:9">
      <c r="B40" s="29"/>
      <c r="C40" s="16" t="s">
        <v>335</v>
      </c>
      <c r="D40" s="30"/>
      <c r="E40" s="31"/>
      <c r="F40" s="16"/>
      <c r="G40" s="23"/>
      <c r="H40" s="16"/>
      <c r="I40" s="24"/>
    </row>
    <row r="41" spans="2:9">
      <c r="B41" s="29"/>
      <c r="C41" s="16" t="s">
        <v>362</v>
      </c>
      <c r="D41" s="30"/>
      <c r="E41" s="31"/>
      <c r="F41" s="16"/>
      <c r="G41" s="23"/>
      <c r="H41" s="16"/>
      <c r="I41" s="24"/>
    </row>
    <row r="42" spans="2:9">
      <c r="B42" s="29"/>
      <c r="C42" s="16" t="s">
        <v>151</v>
      </c>
      <c r="D42" s="30"/>
      <c r="E42" s="31"/>
      <c r="F42" s="16"/>
      <c r="G42" s="23"/>
      <c r="H42" s="16"/>
      <c r="I42" s="24"/>
    </row>
    <row r="43" spans="2:9">
      <c r="B43" s="29"/>
      <c r="C43" s="20" t="s">
        <v>158</v>
      </c>
      <c r="D43" s="30"/>
      <c r="E43" s="31"/>
      <c r="F43" s="16"/>
      <c r="G43" s="23"/>
      <c r="H43" s="16"/>
      <c r="I43" s="24"/>
    </row>
    <row r="44" spans="2:9">
      <c r="B44" s="29"/>
      <c r="C44" s="16" t="s">
        <v>334</v>
      </c>
      <c r="D44" s="30"/>
      <c r="E44" s="31"/>
      <c r="F44" s="16"/>
      <c r="G44" s="23"/>
      <c r="H44" s="16"/>
      <c r="I44" s="24"/>
    </row>
    <row r="45" spans="2:9">
      <c r="B45" s="29"/>
      <c r="C45" s="16" t="s">
        <v>335</v>
      </c>
      <c r="D45" s="30"/>
      <c r="E45" s="31"/>
      <c r="F45" s="16"/>
      <c r="G45" s="23"/>
      <c r="H45" s="16"/>
      <c r="I45" s="24"/>
    </row>
    <row r="46" spans="2:9">
      <c r="B46" s="29"/>
      <c r="C46" s="16" t="s">
        <v>362</v>
      </c>
      <c r="D46" s="30"/>
      <c r="E46" s="31"/>
      <c r="F46" s="16"/>
      <c r="G46" s="23"/>
      <c r="H46" s="16"/>
      <c r="I46" s="24"/>
    </row>
    <row r="47" spans="2:9">
      <c r="B47" s="29"/>
      <c r="C47" s="16" t="s">
        <v>151</v>
      </c>
      <c r="D47" s="30"/>
      <c r="E47" s="31"/>
      <c r="F47" s="16"/>
      <c r="G47" s="23"/>
      <c r="H47" s="16"/>
      <c r="I47" s="24"/>
    </row>
    <row r="48" spans="2:9">
      <c r="B48" s="29"/>
      <c r="C48" s="16" t="s">
        <v>167</v>
      </c>
      <c r="D48" s="30"/>
      <c r="E48" s="31"/>
      <c r="F48" s="16"/>
      <c r="G48" s="23"/>
      <c r="H48" s="16"/>
      <c r="I48" s="24"/>
    </row>
    <row r="49" spans="2:9">
      <c r="B49" s="29"/>
      <c r="C49" s="25"/>
      <c r="D49" s="30"/>
      <c r="E49" s="31"/>
      <c r="F49" s="16"/>
      <c r="G49" s="23"/>
      <c r="H49" s="16"/>
      <c r="I49" s="24"/>
    </row>
    <row r="50" spans="2:9">
      <c r="B50" s="32" t="s">
        <v>28</v>
      </c>
      <c r="C50" s="33" t="s">
        <v>152</v>
      </c>
      <c r="D50" s="34" t="s">
        <v>4</v>
      </c>
      <c r="E50" s="35">
        <v>13</v>
      </c>
      <c r="F50" s="16">
        <v>910245</v>
      </c>
      <c r="G50" s="23">
        <f t="shared" si="0"/>
        <v>11833185</v>
      </c>
      <c r="H50" s="16">
        <v>133000</v>
      </c>
      <c r="I50" s="24">
        <f t="shared" si="1"/>
        <v>1729000</v>
      </c>
    </row>
    <row r="51" spans="2:9">
      <c r="B51" s="32"/>
      <c r="C51" s="21" t="s">
        <v>142</v>
      </c>
      <c r="D51" s="34"/>
      <c r="E51" s="35"/>
      <c r="F51" s="16"/>
      <c r="G51" s="23"/>
      <c r="H51" s="16"/>
      <c r="I51" s="24"/>
    </row>
    <row r="52" spans="2:9">
      <c r="B52" s="29"/>
      <c r="C52" s="25" t="s">
        <v>161</v>
      </c>
      <c r="D52" s="30"/>
      <c r="E52" s="31"/>
      <c r="F52" s="16"/>
      <c r="G52" s="23"/>
      <c r="H52" s="16"/>
      <c r="I52" s="24"/>
    </row>
    <row r="53" spans="2:9" ht="30">
      <c r="B53" s="29"/>
      <c r="C53" s="25" t="s">
        <v>143</v>
      </c>
      <c r="D53" s="30"/>
      <c r="E53" s="31"/>
      <c r="F53" s="16"/>
      <c r="G53" s="23"/>
      <c r="H53" s="16"/>
      <c r="I53" s="24"/>
    </row>
    <row r="54" spans="2:9" ht="30">
      <c r="B54" s="29"/>
      <c r="C54" s="25" t="s">
        <v>162</v>
      </c>
      <c r="D54" s="30"/>
      <c r="E54" s="31"/>
      <c r="F54" s="16"/>
      <c r="G54" s="23"/>
      <c r="H54" s="16"/>
      <c r="I54" s="24"/>
    </row>
    <row r="55" spans="2:9">
      <c r="B55" s="29"/>
      <c r="C55" s="26" t="s">
        <v>330</v>
      </c>
      <c r="D55" s="30"/>
      <c r="E55" s="31"/>
      <c r="F55" s="16"/>
      <c r="G55" s="23"/>
      <c r="H55" s="16"/>
      <c r="I55" s="24"/>
    </row>
    <row r="56" spans="2:9">
      <c r="B56" s="29"/>
      <c r="C56" s="26" t="s">
        <v>335</v>
      </c>
      <c r="D56" s="30"/>
      <c r="E56" s="31"/>
      <c r="F56" s="16"/>
      <c r="G56" s="23"/>
      <c r="H56" s="16"/>
      <c r="I56" s="24"/>
    </row>
    <row r="57" spans="2:9">
      <c r="B57" s="29"/>
      <c r="C57" s="26" t="s">
        <v>147</v>
      </c>
      <c r="D57" s="30"/>
      <c r="E57" s="31"/>
      <c r="F57" s="16"/>
      <c r="G57" s="23"/>
      <c r="H57" s="16"/>
      <c r="I57" s="24"/>
    </row>
    <row r="58" spans="2:9" ht="30">
      <c r="B58" s="29"/>
      <c r="C58" s="26" t="s">
        <v>151</v>
      </c>
      <c r="D58" s="30"/>
      <c r="E58" s="31"/>
      <c r="F58" s="16"/>
      <c r="G58" s="23"/>
      <c r="H58" s="16"/>
      <c r="I58" s="24"/>
    </row>
    <row r="59" spans="2:9" ht="30">
      <c r="B59" s="29"/>
      <c r="C59" s="25" t="s">
        <v>164</v>
      </c>
      <c r="D59" s="30"/>
      <c r="E59" s="31"/>
      <c r="F59" s="16"/>
      <c r="G59" s="23"/>
      <c r="H59" s="16"/>
      <c r="I59" s="24"/>
    </row>
    <row r="60" spans="2:9">
      <c r="B60" s="29"/>
      <c r="C60" s="26" t="s">
        <v>330</v>
      </c>
      <c r="D60" s="30"/>
      <c r="E60" s="31"/>
      <c r="F60" s="16"/>
      <c r="G60" s="23"/>
      <c r="H60" s="16"/>
      <c r="I60" s="24"/>
    </row>
    <row r="61" spans="2:9">
      <c r="B61" s="29"/>
      <c r="C61" s="26" t="s">
        <v>335</v>
      </c>
      <c r="D61" s="30"/>
      <c r="E61" s="31"/>
      <c r="F61" s="16"/>
      <c r="G61" s="23"/>
      <c r="H61" s="16"/>
      <c r="I61" s="24"/>
    </row>
    <row r="62" spans="2:9">
      <c r="B62" s="29"/>
      <c r="C62" s="26" t="s">
        <v>147</v>
      </c>
      <c r="D62" s="30"/>
      <c r="E62" s="31"/>
      <c r="F62" s="16"/>
      <c r="G62" s="23"/>
      <c r="H62" s="16"/>
      <c r="I62" s="24"/>
    </row>
    <row r="63" spans="2:9" ht="30">
      <c r="B63" s="29"/>
      <c r="C63" s="26" t="s">
        <v>151</v>
      </c>
      <c r="D63" s="30"/>
      <c r="E63" s="31"/>
      <c r="F63" s="16"/>
      <c r="G63" s="23"/>
      <c r="H63" s="16"/>
      <c r="I63" s="24"/>
    </row>
    <row r="64" spans="2:9">
      <c r="B64" s="29"/>
      <c r="C64" s="25" t="s">
        <v>167</v>
      </c>
      <c r="D64" s="30"/>
      <c r="E64" s="31"/>
      <c r="F64" s="16"/>
      <c r="G64" s="23"/>
      <c r="H64" s="16"/>
      <c r="I64" s="24"/>
    </row>
    <row r="65" spans="2:9">
      <c r="B65" s="32" t="s">
        <v>29</v>
      </c>
      <c r="C65" s="33" t="s">
        <v>382</v>
      </c>
      <c r="D65" s="34" t="s">
        <v>4</v>
      </c>
      <c r="E65" s="35">
        <v>1</v>
      </c>
      <c r="F65" s="16">
        <v>4800211</v>
      </c>
      <c r="G65" s="23">
        <f t="shared" si="0"/>
        <v>4800211</v>
      </c>
      <c r="H65" s="21">
        <v>243000</v>
      </c>
      <c r="I65" s="24">
        <f t="shared" si="1"/>
        <v>243000</v>
      </c>
    </row>
    <row r="66" spans="2:9">
      <c r="B66" s="32"/>
      <c r="C66" s="21" t="s">
        <v>142</v>
      </c>
      <c r="D66" s="34"/>
      <c r="E66" s="35"/>
      <c r="F66" s="16"/>
      <c r="G66" s="23"/>
      <c r="H66" s="16"/>
      <c r="I66" s="24"/>
    </row>
    <row r="67" spans="2:9">
      <c r="B67" s="29"/>
      <c r="C67" s="25" t="s">
        <v>318</v>
      </c>
      <c r="D67" s="30"/>
      <c r="E67" s="31"/>
      <c r="F67" s="16"/>
      <c r="G67" s="23"/>
      <c r="H67" s="16"/>
      <c r="I67" s="24"/>
    </row>
    <row r="68" spans="2:9" ht="30">
      <c r="B68" s="29"/>
      <c r="C68" s="25" t="s">
        <v>356</v>
      </c>
      <c r="D68" s="30"/>
      <c r="E68" s="31"/>
      <c r="F68" s="16"/>
      <c r="G68" s="23"/>
      <c r="H68" s="16"/>
      <c r="I68" s="24"/>
    </row>
    <row r="69" spans="2:9" ht="30">
      <c r="B69" s="29"/>
      <c r="C69" s="25" t="s">
        <v>162</v>
      </c>
      <c r="D69" s="30"/>
      <c r="E69" s="31"/>
      <c r="F69" s="16"/>
      <c r="G69" s="23"/>
      <c r="H69" s="16"/>
      <c r="I69" s="24"/>
    </row>
    <row r="70" spans="2:9">
      <c r="B70" s="29"/>
      <c r="C70" s="26" t="s">
        <v>145</v>
      </c>
      <c r="D70" s="30"/>
      <c r="E70" s="31"/>
      <c r="F70" s="16"/>
      <c r="G70" s="23"/>
      <c r="H70" s="16"/>
      <c r="I70" s="24"/>
    </row>
    <row r="71" spans="2:9">
      <c r="B71" s="29"/>
      <c r="C71" s="26" t="s">
        <v>335</v>
      </c>
      <c r="D71" s="30"/>
      <c r="E71" s="31"/>
      <c r="F71" s="16"/>
      <c r="G71" s="23"/>
      <c r="H71" s="16"/>
      <c r="I71" s="24"/>
    </row>
    <row r="72" spans="2:9">
      <c r="B72" s="29"/>
      <c r="C72" s="26" t="s">
        <v>171</v>
      </c>
      <c r="D72" s="30"/>
      <c r="E72" s="31"/>
      <c r="F72" s="16"/>
      <c r="G72" s="23"/>
      <c r="H72" s="16"/>
      <c r="I72" s="24"/>
    </row>
    <row r="73" spans="2:9">
      <c r="B73" s="29"/>
      <c r="C73" s="26" t="s">
        <v>362</v>
      </c>
      <c r="D73" s="30"/>
      <c r="E73" s="31"/>
      <c r="F73" s="16"/>
      <c r="G73" s="23"/>
      <c r="H73" s="16"/>
      <c r="I73" s="24"/>
    </row>
    <row r="74" spans="2:9" ht="30">
      <c r="B74" s="29"/>
      <c r="C74" s="26" t="s">
        <v>172</v>
      </c>
      <c r="D74" s="30"/>
      <c r="E74" s="31"/>
      <c r="F74" s="16"/>
      <c r="G74" s="23"/>
      <c r="H74" s="16"/>
      <c r="I74" s="24"/>
    </row>
    <row r="75" spans="2:9">
      <c r="B75" s="29"/>
      <c r="C75" s="25" t="s">
        <v>9</v>
      </c>
      <c r="D75" s="30"/>
      <c r="E75" s="31"/>
      <c r="F75" s="16"/>
      <c r="G75" s="23"/>
      <c r="H75" s="16"/>
      <c r="I75" s="24"/>
    </row>
    <row r="76" spans="2:9">
      <c r="B76" s="29"/>
      <c r="C76" s="25" t="s">
        <v>167</v>
      </c>
      <c r="D76" s="30"/>
      <c r="E76" s="31"/>
      <c r="F76" s="16"/>
      <c r="G76" s="23"/>
      <c r="H76" s="16"/>
      <c r="I76" s="24"/>
    </row>
    <row r="77" spans="2:9">
      <c r="B77" s="32" t="s">
        <v>30</v>
      </c>
      <c r="C77" s="21" t="s">
        <v>177</v>
      </c>
      <c r="D77" s="34" t="s">
        <v>4</v>
      </c>
      <c r="E77" s="35">
        <v>47</v>
      </c>
      <c r="F77" s="16">
        <v>504325</v>
      </c>
      <c r="G77" s="23">
        <f t="shared" si="0"/>
        <v>23703275</v>
      </c>
      <c r="H77" s="16">
        <v>66439</v>
      </c>
      <c r="I77" s="24">
        <f t="shared" si="1"/>
        <v>3122633</v>
      </c>
    </row>
    <row r="78" spans="2:9">
      <c r="B78" s="32"/>
      <c r="C78" s="21" t="s">
        <v>142</v>
      </c>
      <c r="D78" s="34"/>
      <c r="E78" s="35"/>
      <c r="F78" s="16"/>
      <c r="G78" s="23"/>
      <c r="H78" s="16"/>
      <c r="I78" s="24"/>
    </row>
    <row r="79" spans="2:9">
      <c r="B79" s="29"/>
      <c r="C79" s="16" t="s">
        <v>174</v>
      </c>
      <c r="D79" s="30"/>
      <c r="E79" s="31"/>
      <c r="F79" s="16"/>
      <c r="G79" s="23"/>
      <c r="H79" s="16"/>
      <c r="I79" s="24"/>
    </row>
    <row r="80" spans="2:9">
      <c r="B80" s="29"/>
      <c r="C80" s="16" t="s">
        <v>178</v>
      </c>
      <c r="D80" s="30"/>
      <c r="E80" s="31"/>
      <c r="F80" s="16"/>
      <c r="G80" s="23"/>
      <c r="H80" s="16"/>
      <c r="I80" s="24"/>
    </row>
    <row r="81" spans="2:9" ht="17.25" customHeight="1">
      <c r="B81" s="29"/>
      <c r="C81" s="20" t="s">
        <v>175</v>
      </c>
      <c r="D81" s="30"/>
      <c r="E81" s="31"/>
      <c r="F81" s="16"/>
      <c r="G81" s="23"/>
      <c r="H81" s="16"/>
      <c r="I81" s="24"/>
    </row>
    <row r="82" spans="2:9">
      <c r="B82" s="29"/>
      <c r="C82" s="20" t="s">
        <v>145</v>
      </c>
      <c r="D82" s="30"/>
      <c r="E82" s="31"/>
      <c r="F82" s="16"/>
      <c r="G82" s="23"/>
      <c r="H82" s="16"/>
      <c r="I82" s="24"/>
    </row>
    <row r="83" spans="2:9">
      <c r="B83" s="29"/>
      <c r="C83" s="16" t="s">
        <v>335</v>
      </c>
      <c r="D83" s="30"/>
      <c r="E83" s="31"/>
      <c r="F83" s="16"/>
      <c r="G83" s="23"/>
      <c r="H83" s="16"/>
      <c r="I83" s="24"/>
    </row>
    <row r="84" spans="2:9">
      <c r="B84" s="29"/>
      <c r="C84" s="16" t="s">
        <v>147</v>
      </c>
      <c r="D84" s="30"/>
      <c r="E84" s="31"/>
      <c r="F84" s="16"/>
      <c r="G84" s="23"/>
      <c r="H84" s="16"/>
      <c r="I84" s="24"/>
    </row>
    <row r="85" spans="2:9">
      <c r="B85" s="29"/>
      <c r="C85" s="16" t="s">
        <v>370</v>
      </c>
      <c r="D85" s="30"/>
      <c r="E85" s="31"/>
      <c r="F85" s="16"/>
      <c r="G85" s="23"/>
      <c r="H85" s="16"/>
      <c r="I85" s="24"/>
    </row>
    <row r="86" spans="2:9">
      <c r="B86" s="29"/>
      <c r="C86" s="16" t="s">
        <v>167</v>
      </c>
      <c r="D86" s="30"/>
      <c r="E86" s="31"/>
      <c r="F86" s="16"/>
      <c r="G86" s="23"/>
      <c r="H86" s="16"/>
      <c r="I86" s="24"/>
    </row>
    <row r="87" spans="2:9">
      <c r="B87" s="32" t="s">
        <v>31</v>
      </c>
      <c r="C87" s="21" t="s">
        <v>177</v>
      </c>
      <c r="D87" s="34" t="s">
        <v>4</v>
      </c>
      <c r="E87" s="35"/>
      <c r="F87" s="16">
        <v>495015</v>
      </c>
      <c r="G87" s="23">
        <f t="shared" ref="G87:G102" si="2">F87*E87</f>
        <v>0</v>
      </c>
      <c r="H87" s="16">
        <v>66439</v>
      </c>
      <c r="I87" s="24">
        <f t="shared" ref="I87:I102" si="3">H87*E87</f>
        <v>0</v>
      </c>
    </row>
    <row r="88" spans="2:9">
      <c r="B88" s="32"/>
      <c r="C88" s="21" t="s">
        <v>142</v>
      </c>
      <c r="D88" s="34"/>
      <c r="E88" s="31"/>
      <c r="F88" s="16"/>
      <c r="G88" s="23"/>
      <c r="H88" s="16"/>
      <c r="I88" s="24"/>
    </row>
    <row r="89" spans="2:9">
      <c r="B89" s="29"/>
      <c r="C89" s="16" t="s">
        <v>234</v>
      </c>
      <c r="D89" s="30"/>
      <c r="E89" s="31"/>
      <c r="F89" s="16"/>
      <c r="G89" s="23"/>
      <c r="H89" s="16"/>
      <c r="I89" s="24"/>
    </row>
    <row r="90" spans="2:9">
      <c r="B90" s="29"/>
      <c r="C90" s="16" t="s">
        <v>180</v>
      </c>
      <c r="D90" s="30"/>
      <c r="E90" s="31"/>
      <c r="F90" s="16"/>
      <c r="G90" s="23"/>
      <c r="H90" s="16"/>
      <c r="I90" s="24"/>
    </row>
    <row r="91" spans="2:9">
      <c r="B91" s="29"/>
      <c r="C91" s="20" t="s">
        <v>175</v>
      </c>
      <c r="D91" s="30"/>
      <c r="E91" s="31"/>
      <c r="F91" s="16"/>
      <c r="G91" s="23"/>
      <c r="H91" s="16"/>
      <c r="I91" s="24"/>
    </row>
    <row r="92" spans="2:9">
      <c r="B92" s="29"/>
      <c r="C92" s="16" t="s">
        <v>145</v>
      </c>
      <c r="D92" s="30"/>
      <c r="E92" s="31"/>
      <c r="F92" s="16"/>
      <c r="G92" s="23"/>
      <c r="H92" s="16"/>
      <c r="I92" s="24"/>
    </row>
    <row r="93" spans="2:9">
      <c r="B93" s="29"/>
      <c r="C93" s="16" t="s">
        <v>335</v>
      </c>
      <c r="D93" s="30"/>
      <c r="E93" s="31"/>
      <c r="F93" s="16"/>
      <c r="G93" s="23"/>
      <c r="H93" s="16"/>
      <c r="I93" s="24"/>
    </row>
    <row r="94" spans="2:9">
      <c r="B94" s="29"/>
      <c r="C94" s="16" t="s">
        <v>147</v>
      </c>
      <c r="D94" s="30"/>
      <c r="E94" s="31"/>
      <c r="F94" s="16"/>
      <c r="G94" s="23"/>
      <c r="H94" s="16"/>
      <c r="I94" s="24"/>
    </row>
    <row r="95" spans="2:9">
      <c r="B95" s="29"/>
      <c r="C95" s="16" t="s">
        <v>15</v>
      </c>
      <c r="D95" s="30"/>
      <c r="E95" s="31"/>
      <c r="F95" s="16"/>
      <c r="G95" s="23"/>
      <c r="H95" s="16"/>
      <c r="I95" s="24"/>
    </row>
    <row r="96" spans="2:9">
      <c r="B96" s="29"/>
      <c r="C96" s="16" t="s">
        <v>167</v>
      </c>
      <c r="D96" s="30"/>
      <c r="E96" s="31"/>
      <c r="F96" s="16"/>
      <c r="G96" s="23"/>
      <c r="H96" s="16"/>
      <c r="I96" s="24"/>
    </row>
    <row r="97" spans="2:9">
      <c r="B97" s="29"/>
      <c r="C97" s="36"/>
      <c r="D97" s="30"/>
      <c r="E97" s="31"/>
      <c r="F97" s="16"/>
      <c r="G97" s="23"/>
      <c r="H97" s="16"/>
      <c r="I97" s="24"/>
    </row>
    <row r="98" spans="2:9">
      <c r="B98" s="52" t="s">
        <v>113</v>
      </c>
      <c r="C98" s="20" t="s">
        <v>181</v>
      </c>
      <c r="D98" s="53" t="s">
        <v>12</v>
      </c>
      <c r="E98" s="31">
        <v>29500</v>
      </c>
      <c r="F98" s="16">
        <v>850</v>
      </c>
      <c r="G98" s="23">
        <f>F98*E98</f>
        <v>25075000</v>
      </c>
      <c r="H98" s="16">
        <v>45</v>
      </c>
      <c r="I98" s="24">
        <f>H98*E98</f>
        <v>1327500</v>
      </c>
    </row>
    <row r="99" spans="2:9">
      <c r="B99" s="52"/>
      <c r="C99" s="20"/>
      <c r="D99" s="53"/>
      <c r="E99" s="31"/>
      <c r="F99" s="16"/>
      <c r="G99" s="23"/>
      <c r="H99" s="16"/>
      <c r="I99" s="24"/>
    </row>
    <row r="100" spans="2:9">
      <c r="B100" s="52" t="s">
        <v>114</v>
      </c>
      <c r="C100" s="54" t="s">
        <v>182</v>
      </c>
      <c r="D100" s="53" t="s">
        <v>45</v>
      </c>
      <c r="E100" s="55">
        <f>E87+E77+E65+E50+E34</f>
        <v>61</v>
      </c>
      <c r="F100" s="16"/>
      <c r="G100" s="23"/>
      <c r="H100" s="16">
        <v>1500</v>
      </c>
      <c r="I100" s="24">
        <f>H100*E100</f>
        <v>91500</v>
      </c>
    </row>
    <row r="101" spans="2:9">
      <c r="B101" s="29"/>
      <c r="C101" s="14" t="s">
        <v>183</v>
      </c>
      <c r="D101" s="30"/>
      <c r="E101" s="31"/>
      <c r="F101" s="16"/>
      <c r="G101" s="56">
        <f>G98+G87+G77+G65+G50+G34</f>
        <v>65411671</v>
      </c>
      <c r="H101" s="16"/>
      <c r="I101" s="57">
        <f>I100+I98+I87+I77+I65+I50+I34</f>
        <v>6513633</v>
      </c>
    </row>
    <row r="102" spans="2:9">
      <c r="B102" s="32" t="s">
        <v>10</v>
      </c>
      <c r="C102" s="37" t="s">
        <v>185</v>
      </c>
      <c r="D102" s="34" t="s">
        <v>4</v>
      </c>
      <c r="E102" s="34">
        <v>1</v>
      </c>
      <c r="F102" s="16">
        <v>4800259</v>
      </c>
      <c r="G102" s="23">
        <f t="shared" si="2"/>
        <v>4800259</v>
      </c>
      <c r="H102" s="16">
        <v>243000</v>
      </c>
      <c r="I102" s="24">
        <f t="shared" si="3"/>
        <v>243000</v>
      </c>
    </row>
    <row r="103" spans="2:9">
      <c r="B103" s="29"/>
      <c r="C103" s="37" t="s">
        <v>142</v>
      </c>
      <c r="D103" s="30"/>
      <c r="E103" s="35"/>
      <c r="F103" s="16"/>
      <c r="G103" s="16"/>
      <c r="H103" s="16"/>
      <c r="I103" s="18"/>
    </row>
    <row r="104" spans="2:9">
      <c r="B104" s="29" t="s">
        <v>20</v>
      </c>
      <c r="C104" s="38" t="s">
        <v>186</v>
      </c>
      <c r="D104" s="30"/>
      <c r="E104" s="35"/>
      <c r="F104" s="16"/>
      <c r="G104" s="16"/>
      <c r="H104" s="16"/>
      <c r="I104" s="18"/>
    </row>
    <row r="105" spans="2:9">
      <c r="B105" s="29" t="s">
        <v>21</v>
      </c>
      <c r="C105" s="38" t="s">
        <v>187</v>
      </c>
      <c r="D105" s="30"/>
      <c r="E105" s="35"/>
      <c r="F105" s="16"/>
      <c r="G105" s="16"/>
      <c r="H105" s="16"/>
      <c r="I105" s="18"/>
    </row>
    <row r="106" spans="2:9">
      <c r="B106" s="29" t="s">
        <v>22</v>
      </c>
      <c r="C106" s="39" t="s">
        <v>188</v>
      </c>
      <c r="D106" s="30"/>
      <c r="E106" s="35"/>
      <c r="F106" s="16"/>
      <c r="G106" s="16"/>
      <c r="H106" s="16"/>
      <c r="I106" s="18"/>
    </row>
    <row r="107" spans="2:9">
      <c r="B107" s="29" t="s">
        <v>23</v>
      </c>
      <c r="C107" s="38" t="s">
        <v>189</v>
      </c>
      <c r="D107" s="30"/>
      <c r="E107" s="31"/>
      <c r="F107" s="16"/>
      <c r="G107" s="16"/>
      <c r="H107" s="16"/>
      <c r="I107" s="18"/>
    </row>
    <row r="108" spans="2:9">
      <c r="B108" s="29" t="s">
        <v>24</v>
      </c>
      <c r="C108" s="38" t="s">
        <v>190</v>
      </c>
      <c r="D108" s="30"/>
      <c r="E108" s="35"/>
      <c r="F108" s="16"/>
      <c r="G108" s="16"/>
      <c r="H108" s="16"/>
      <c r="I108" s="18"/>
    </row>
    <row r="109" spans="2:9">
      <c r="B109" s="29" t="s">
        <v>25</v>
      </c>
      <c r="C109" s="38" t="s">
        <v>191</v>
      </c>
      <c r="D109" s="30"/>
      <c r="E109" s="40"/>
      <c r="F109" s="16"/>
      <c r="G109" s="16"/>
      <c r="H109" s="16"/>
      <c r="I109" s="18"/>
    </row>
    <row r="110" spans="2:9">
      <c r="B110" s="32"/>
      <c r="C110" s="34" t="s">
        <v>184</v>
      </c>
      <c r="D110" s="40"/>
      <c r="E110" s="40"/>
      <c r="F110" s="16"/>
      <c r="G110" s="56">
        <f>SUM(G102:G109)</f>
        <v>4800259</v>
      </c>
      <c r="H110" s="16"/>
      <c r="I110" s="57">
        <f>SUM(I102:I109)</f>
        <v>243000</v>
      </c>
    </row>
    <row r="111" spans="2:9">
      <c r="B111" s="29"/>
      <c r="C111" s="19" t="s">
        <v>346</v>
      </c>
      <c r="D111" s="30"/>
      <c r="E111" s="40"/>
      <c r="F111" s="16"/>
      <c r="G111" s="16"/>
      <c r="H111" s="16"/>
      <c r="I111" s="18"/>
    </row>
    <row r="112" spans="2:9">
      <c r="B112" s="29"/>
      <c r="C112" s="16"/>
      <c r="D112" s="30"/>
      <c r="E112" s="40"/>
      <c r="F112" s="16"/>
      <c r="G112" s="16"/>
      <c r="H112" s="16"/>
      <c r="I112" s="18"/>
    </row>
    <row r="113" spans="2:9" ht="18.75">
      <c r="B113" s="29" t="s">
        <v>17</v>
      </c>
      <c r="C113" s="41" t="s">
        <v>134</v>
      </c>
      <c r="D113" s="30"/>
      <c r="E113" s="40"/>
      <c r="F113" s="16"/>
      <c r="G113" s="23"/>
      <c r="H113" s="16"/>
      <c r="I113" s="24">
        <f>I10</f>
        <v>720000</v>
      </c>
    </row>
    <row r="114" spans="2:9" ht="18.75">
      <c r="B114" s="29"/>
      <c r="C114" s="42" t="s">
        <v>1</v>
      </c>
      <c r="D114" s="30"/>
      <c r="E114" s="40"/>
      <c r="F114" s="16"/>
      <c r="G114" s="23"/>
      <c r="H114" s="16"/>
      <c r="I114" s="24"/>
    </row>
    <row r="115" spans="2:9" ht="18.75">
      <c r="B115" s="29" t="s">
        <v>18</v>
      </c>
      <c r="C115" s="41" t="s">
        <v>193</v>
      </c>
      <c r="D115" s="30"/>
      <c r="E115" s="40"/>
      <c r="F115" s="16"/>
      <c r="G115" s="23"/>
      <c r="H115" s="16"/>
      <c r="I115" s="24">
        <f>I12</f>
        <v>0</v>
      </c>
    </row>
    <row r="116" spans="2:9" ht="18.75">
      <c r="B116" s="29"/>
      <c r="C116" s="42"/>
      <c r="D116" s="30"/>
      <c r="E116" s="40"/>
      <c r="F116" s="16"/>
      <c r="G116" s="23"/>
      <c r="H116" s="16"/>
      <c r="I116" s="24"/>
    </row>
    <row r="117" spans="2:9" ht="18.75">
      <c r="B117" s="29" t="s">
        <v>19</v>
      </c>
      <c r="C117" s="41" t="s">
        <v>136</v>
      </c>
      <c r="D117" s="30"/>
      <c r="E117" s="40"/>
      <c r="F117" s="16"/>
      <c r="G117" s="23"/>
      <c r="H117" s="16"/>
      <c r="I117" s="24">
        <f>I14</f>
        <v>450000</v>
      </c>
    </row>
    <row r="118" spans="2:9" ht="18.75">
      <c r="B118" s="29"/>
      <c r="C118" s="42"/>
      <c r="D118" s="31"/>
      <c r="E118" s="40"/>
      <c r="F118" s="16"/>
      <c r="G118" s="23"/>
      <c r="H118" s="16"/>
      <c r="I118" s="24"/>
    </row>
    <row r="119" spans="2:9" ht="18.75">
      <c r="B119" s="29">
        <v>2</v>
      </c>
      <c r="C119" s="43" t="s">
        <v>195</v>
      </c>
      <c r="D119" s="31"/>
      <c r="E119" s="40"/>
      <c r="F119" s="16"/>
      <c r="G119" s="23">
        <f>G101</f>
        <v>65411671</v>
      </c>
      <c r="H119" s="16"/>
      <c r="I119" s="24">
        <f>I101</f>
        <v>6513633</v>
      </c>
    </row>
    <row r="120" spans="2:9" ht="18.75">
      <c r="B120" s="15"/>
      <c r="C120" s="44"/>
      <c r="D120" s="16"/>
      <c r="E120" s="16"/>
      <c r="F120" s="16"/>
      <c r="G120" s="23"/>
      <c r="H120" s="16"/>
      <c r="I120" s="24"/>
    </row>
    <row r="121" spans="2:9" ht="18.75">
      <c r="B121" s="15">
        <v>3</v>
      </c>
      <c r="C121" s="43" t="s">
        <v>185</v>
      </c>
      <c r="D121" s="16"/>
      <c r="E121" s="16"/>
      <c r="F121" s="16"/>
      <c r="G121" s="23">
        <f>G110</f>
        <v>4800259</v>
      </c>
      <c r="H121" s="16"/>
      <c r="I121" s="24">
        <f>I110</f>
        <v>243000</v>
      </c>
    </row>
    <row r="122" spans="2:9">
      <c r="B122" s="15"/>
      <c r="C122" s="16"/>
      <c r="D122" s="16"/>
      <c r="E122" s="16"/>
      <c r="F122" s="16"/>
      <c r="G122" s="23"/>
      <c r="H122" s="16"/>
      <c r="I122" s="24"/>
    </row>
    <row r="123" spans="2:9">
      <c r="B123" s="15"/>
      <c r="C123" s="16"/>
      <c r="D123" s="16"/>
      <c r="E123" s="16"/>
      <c r="F123" s="16"/>
      <c r="G123" s="23"/>
      <c r="H123" s="16"/>
      <c r="I123" s="24"/>
    </row>
    <row r="124" spans="2:9">
      <c r="B124" s="15"/>
      <c r="C124" s="38" t="s">
        <v>196</v>
      </c>
      <c r="D124" s="16"/>
      <c r="E124" s="16"/>
      <c r="F124" s="16"/>
      <c r="G124" s="23">
        <f t="shared" ref="G124" si="4">SUM(G113:G123)</f>
        <v>70211930</v>
      </c>
      <c r="H124" s="16"/>
      <c r="I124" s="24">
        <f>I121+I119+I117+I113</f>
        <v>7926633</v>
      </c>
    </row>
    <row r="125" spans="2:9">
      <c r="B125" s="15"/>
      <c r="C125" s="38" t="s">
        <v>16</v>
      </c>
      <c r="D125" s="16"/>
      <c r="E125" s="16"/>
      <c r="F125" s="16"/>
      <c r="G125" s="23">
        <f>G124*18/100</f>
        <v>12638147.4</v>
      </c>
      <c r="H125" s="16"/>
      <c r="I125" s="24">
        <f>I124*18/100</f>
        <v>1426793.94</v>
      </c>
    </row>
    <row r="126" spans="2:9" ht="15.75" thickBot="1">
      <c r="B126" s="45"/>
      <c r="C126" s="46" t="s">
        <v>197</v>
      </c>
      <c r="D126" s="47"/>
      <c r="E126" s="47"/>
      <c r="F126" s="47"/>
      <c r="G126" s="48">
        <f>G125+G124</f>
        <v>82850077.400000006</v>
      </c>
      <c r="H126" s="47"/>
      <c r="I126" s="49">
        <f>I125+I124</f>
        <v>9353426.9399999995</v>
      </c>
    </row>
    <row r="127" spans="2:9" ht="15.75" thickTop="1"/>
    <row r="129" spans="2:10">
      <c r="H129" s="51">
        <f>G126+I126</f>
        <v>92203504.340000004</v>
      </c>
    </row>
    <row r="130" spans="2:10">
      <c r="J130" s="51"/>
    </row>
    <row r="133" spans="2:10">
      <c r="B133" s="239"/>
      <c r="C133" s="239"/>
      <c r="D133" s="239"/>
      <c r="E133" s="240"/>
      <c r="F133" s="241"/>
      <c r="G133" s="241"/>
      <c r="H133" s="237"/>
      <c r="I133" s="237"/>
    </row>
    <row r="134" spans="2:10">
      <c r="B134" s="239"/>
      <c r="C134" s="239"/>
      <c r="D134" s="239"/>
      <c r="E134" s="240"/>
      <c r="F134" s="238"/>
      <c r="G134" s="237"/>
      <c r="H134" s="238"/>
      <c r="I134" s="238"/>
    </row>
    <row r="135" spans="2:10">
      <c r="B135" s="239"/>
      <c r="C135" s="239"/>
      <c r="D135" s="239"/>
      <c r="E135" s="240"/>
      <c r="F135" s="238"/>
      <c r="G135" s="237"/>
      <c r="H135" s="238"/>
      <c r="I135" s="238"/>
    </row>
    <row r="136" spans="2:10">
      <c r="B136" s="142"/>
      <c r="C136" s="143"/>
      <c r="D136" s="144"/>
      <c r="E136" s="145"/>
      <c r="F136" s="146"/>
      <c r="G136" s="147"/>
      <c r="H136" s="148"/>
      <c r="I136" s="148"/>
    </row>
    <row r="137" spans="2:10">
      <c r="B137" s="142"/>
      <c r="C137" s="149"/>
      <c r="D137" s="144"/>
      <c r="E137" s="145"/>
      <c r="F137" s="146"/>
      <c r="G137" s="147"/>
      <c r="H137" s="148"/>
      <c r="I137" s="148"/>
    </row>
    <row r="138" spans="2:10">
      <c r="B138" s="142"/>
      <c r="C138" s="150"/>
      <c r="D138" s="144"/>
      <c r="E138" s="145"/>
      <c r="F138" s="146"/>
      <c r="G138" s="147"/>
      <c r="H138" s="148"/>
      <c r="I138" s="148"/>
    </row>
    <row r="139" spans="2:10">
      <c r="B139" s="142"/>
      <c r="C139" s="151"/>
      <c r="D139" s="144"/>
      <c r="E139" s="145"/>
      <c r="F139" s="146"/>
      <c r="G139" s="147"/>
      <c r="H139" s="148"/>
      <c r="I139" s="148"/>
    </row>
    <row r="140" spans="2:10">
      <c r="B140" s="142"/>
      <c r="C140" s="149"/>
      <c r="D140" s="144"/>
      <c r="E140" s="145"/>
      <c r="F140" s="148"/>
      <c r="G140" s="147"/>
      <c r="H140" s="148"/>
      <c r="I140" s="148"/>
    </row>
    <row r="141" spans="2:10">
      <c r="B141" s="142"/>
      <c r="C141" s="147"/>
      <c r="D141" s="144"/>
      <c r="E141" s="145"/>
      <c r="F141" s="148"/>
      <c r="G141" s="147"/>
      <c r="H141" s="148"/>
      <c r="I141" s="148"/>
    </row>
    <row r="142" spans="2:10">
      <c r="B142" s="142"/>
      <c r="C142" s="147"/>
      <c r="D142" s="144"/>
      <c r="E142" s="145"/>
      <c r="F142" s="148"/>
      <c r="G142" s="147"/>
      <c r="H142" s="148"/>
      <c r="I142" s="148"/>
    </row>
    <row r="143" spans="2:10">
      <c r="B143" s="142"/>
      <c r="C143" s="149"/>
      <c r="D143" s="144"/>
      <c r="E143" s="145"/>
      <c r="F143" s="148"/>
      <c r="G143" s="147"/>
      <c r="H143" s="148"/>
      <c r="I143" s="148"/>
    </row>
    <row r="144" spans="2:10">
      <c r="B144" s="142"/>
      <c r="C144" s="147"/>
      <c r="D144" s="144"/>
      <c r="E144" s="145"/>
      <c r="F144" s="148"/>
      <c r="G144" s="147"/>
      <c r="H144" s="148"/>
      <c r="I144" s="148"/>
    </row>
    <row r="145" spans="2:9">
      <c r="B145" s="142"/>
      <c r="C145" s="149"/>
      <c r="D145" s="144"/>
      <c r="E145" s="145"/>
      <c r="F145" s="148"/>
      <c r="G145" s="147"/>
      <c r="H145" s="148"/>
      <c r="I145" s="148"/>
    </row>
    <row r="146" spans="2:9">
      <c r="B146" s="142"/>
      <c r="C146" s="147"/>
      <c r="D146" s="144"/>
      <c r="E146" s="145"/>
      <c r="F146" s="148"/>
      <c r="G146" s="147"/>
      <c r="H146" s="148"/>
      <c r="I146" s="148"/>
    </row>
    <row r="147" spans="2:9">
      <c r="B147" s="142"/>
      <c r="C147" s="149"/>
      <c r="D147" s="144"/>
      <c r="E147" s="145"/>
      <c r="F147" s="148"/>
      <c r="G147" s="147"/>
      <c r="H147" s="148"/>
      <c r="I147" s="148"/>
    </row>
    <row r="148" spans="2:9">
      <c r="B148" s="142"/>
      <c r="C148" s="147"/>
      <c r="D148" s="144"/>
      <c r="E148" s="145"/>
      <c r="F148" s="148"/>
      <c r="G148" s="147"/>
      <c r="H148" s="148"/>
      <c r="I148" s="148"/>
    </row>
    <row r="149" spans="2:9">
      <c r="B149" s="142"/>
      <c r="C149" s="149"/>
      <c r="D149" s="144"/>
      <c r="E149" s="145"/>
      <c r="F149" s="148"/>
      <c r="G149" s="147"/>
      <c r="H149" s="148"/>
      <c r="I149" s="148"/>
    </row>
    <row r="150" spans="2:9">
      <c r="B150" s="142"/>
      <c r="C150" s="147"/>
      <c r="D150" s="144"/>
      <c r="E150" s="145"/>
      <c r="F150" s="148"/>
      <c r="G150" s="147"/>
      <c r="H150" s="148"/>
      <c r="I150" s="148"/>
    </row>
    <row r="151" spans="2:9">
      <c r="B151" s="142"/>
      <c r="C151" s="147"/>
      <c r="D151" s="144"/>
      <c r="E151" s="145"/>
      <c r="F151" s="148"/>
      <c r="G151" s="147"/>
      <c r="H151" s="148"/>
      <c r="I151" s="148"/>
    </row>
    <row r="152" spans="2:9">
      <c r="B152" s="142"/>
      <c r="C152" s="147"/>
      <c r="D152" s="144"/>
      <c r="E152" s="145"/>
      <c r="F152" s="148"/>
      <c r="G152" s="147"/>
      <c r="H152" s="148"/>
      <c r="I152" s="148"/>
    </row>
    <row r="153" spans="2:9">
      <c r="B153" s="142"/>
      <c r="C153" s="149"/>
      <c r="D153" s="144"/>
      <c r="E153" s="145"/>
      <c r="F153" s="148"/>
      <c r="G153" s="147"/>
      <c r="H153" s="148"/>
      <c r="I153" s="148"/>
    </row>
    <row r="154" spans="2:9">
      <c r="B154" s="142"/>
      <c r="C154" s="149"/>
      <c r="D154" s="144"/>
      <c r="E154" s="145"/>
      <c r="F154" s="146"/>
      <c r="G154" s="147"/>
      <c r="H154" s="148"/>
      <c r="I154" s="148"/>
    </row>
    <row r="155" spans="2:9">
      <c r="B155" s="142"/>
      <c r="C155" s="147"/>
      <c r="D155" s="144"/>
      <c r="E155" s="145"/>
      <c r="F155" s="148"/>
      <c r="G155" s="147"/>
      <c r="H155" s="148"/>
      <c r="I155" s="148"/>
    </row>
    <row r="156" spans="2:9">
      <c r="B156" s="152"/>
      <c r="C156" s="152"/>
      <c r="D156" s="152"/>
      <c r="E156" s="153"/>
      <c r="F156" s="153"/>
      <c r="G156" s="147"/>
      <c r="H156" s="153"/>
      <c r="I156" s="148"/>
    </row>
    <row r="157" spans="2:9">
      <c r="B157" s="142"/>
      <c r="C157" s="149"/>
      <c r="D157" s="144"/>
      <c r="E157" s="145"/>
      <c r="F157" s="148"/>
      <c r="G157" s="147"/>
      <c r="H157" s="148"/>
      <c r="I157" s="148"/>
    </row>
    <row r="158" spans="2:9">
      <c r="B158" s="142"/>
      <c r="C158" s="147"/>
      <c r="D158" s="144"/>
      <c r="E158" s="145"/>
      <c r="F158" s="148"/>
      <c r="G158" s="147"/>
      <c r="H158" s="148"/>
      <c r="I158" s="148"/>
    </row>
    <row r="159" spans="2:9">
      <c r="B159" s="142"/>
      <c r="C159" s="147"/>
      <c r="D159" s="144"/>
      <c r="E159" s="145"/>
      <c r="F159" s="148"/>
      <c r="G159" s="147"/>
      <c r="H159" s="148"/>
      <c r="I159" s="148"/>
    </row>
    <row r="160" spans="2:9">
      <c r="B160" s="142"/>
      <c r="C160" s="152"/>
      <c r="D160" s="142"/>
      <c r="E160" s="145"/>
      <c r="F160" s="146"/>
      <c r="G160" s="147"/>
      <c r="H160" s="146"/>
      <c r="I160" s="146"/>
    </row>
    <row r="161" spans="2:9">
      <c r="B161" s="142"/>
      <c r="C161" s="149"/>
      <c r="D161" s="144"/>
      <c r="E161" s="145"/>
      <c r="F161" s="148"/>
      <c r="G161" s="147"/>
      <c r="H161" s="148"/>
      <c r="I161" s="148"/>
    </row>
    <row r="162" spans="2:9">
      <c r="B162" s="142"/>
      <c r="C162" s="149"/>
      <c r="D162" s="144"/>
      <c r="E162" s="145"/>
      <c r="F162" s="148"/>
      <c r="G162" s="147"/>
      <c r="H162" s="148"/>
      <c r="I162" s="148"/>
    </row>
    <row r="163" spans="2:9">
      <c r="B163" s="142"/>
      <c r="C163" s="154"/>
      <c r="D163" s="155"/>
      <c r="E163" s="156"/>
      <c r="F163" s="148"/>
      <c r="G163" s="147"/>
      <c r="H163" s="148"/>
      <c r="I163" s="148"/>
    </row>
    <row r="164" spans="2:9">
      <c r="B164" s="142"/>
      <c r="C164" s="154"/>
      <c r="D164" s="155"/>
      <c r="E164" s="156"/>
      <c r="F164" s="148"/>
      <c r="G164" s="147"/>
      <c r="H164" s="148"/>
      <c r="I164" s="148"/>
    </row>
    <row r="165" spans="2:9">
      <c r="B165" s="142"/>
      <c r="C165" s="154"/>
      <c r="D165" s="155"/>
      <c r="E165" s="156"/>
      <c r="F165" s="148"/>
      <c r="G165" s="147"/>
      <c r="H165" s="148"/>
      <c r="I165" s="148"/>
    </row>
    <row r="166" spans="2:9">
      <c r="B166" s="142"/>
      <c r="C166" s="154"/>
      <c r="D166" s="155"/>
      <c r="E166" s="156"/>
      <c r="F166" s="148"/>
      <c r="G166" s="147"/>
      <c r="H166" s="148"/>
      <c r="I166" s="148"/>
    </row>
    <row r="167" spans="2:9">
      <c r="B167" s="142"/>
      <c r="C167" s="152"/>
      <c r="D167" s="142"/>
      <c r="E167" s="145"/>
      <c r="F167" s="146"/>
      <c r="G167" s="149"/>
      <c r="H167" s="146"/>
      <c r="I167" s="146"/>
    </row>
    <row r="168" spans="2:9">
      <c r="B168" s="142"/>
      <c r="C168" s="149"/>
      <c r="D168" s="142"/>
      <c r="E168" s="145"/>
      <c r="F168" s="146"/>
      <c r="G168" s="157"/>
      <c r="H168" s="146"/>
      <c r="I168" s="146"/>
    </row>
    <row r="169" spans="2:9">
      <c r="B169" s="158"/>
      <c r="C169" s="159"/>
      <c r="D169" s="159"/>
      <c r="E169" s="160"/>
      <c r="F169" s="161"/>
      <c r="G169" s="159"/>
      <c r="H169" s="161"/>
      <c r="I169" s="161"/>
    </row>
    <row r="170" spans="2:9">
      <c r="B170" s="158"/>
      <c r="C170" s="159"/>
      <c r="D170" s="159"/>
      <c r="E170" s="160"/>
      <c r="F170" s="161"/>
      <c r="G170" s="159"/>
      <c r="H170" s="161"/>
      <c r="I170" s="161"/>
    </row>
    <row r="171" spans="2:9">
      <c r="B171" s="158"/>
      <c r="C171" s="162"/>
      <c r="D171" s="237"/>
      <c r="E171" s="237"/>
      <c r="F171" s="237"/>
      <c r="G171" s="163"/>
      <c r="H171" s="241"/>
      <c r="I171" s="160"/>
    </row>
    <row r="172" spans="2:9">
      <c r="B172" s="158"/>
      <c r="C172" s="162"/>
      <c r="D172" s="237"/>
      <c r="E172" s="237"/>
      <c r="F172" s="237"/>
      <c r="G172" s="160"/>
      <c r="H172" s="241"/>
      <c r="I172" s="160"/>
    </row>
    <row r="173" spans="2:9">
      <c r="B173" s="158"/>
      <c r="C173" s="162"/>
      <c r="D173" s="237"/>
      <c r="E173" s="237"/>
      <c r="F173" s="237"/>
      <c r="G173" s="163"/>
      <c r="H173" s="241"/>
      <c r="I173" s="160"/>
    </row>
    <row r="174" spans="2:9">
      <c r="B174" s="158"/>
      <c r="C174" s="162"/>
      <c r="D174" s="142"/>
      <c r="E174" s="144"/>
      <c r="F174" s="164"/>
      <c r="G174" s="165"/>
      <c r="H174" s="166"/>
      <c r="I174" s="167"/>
    </row>
    <row r="175" spans="2:9">
      <c r="B175" s="158"/>
      <c r="C175" s="162"/>
      <c r="D175" s="237"/>
      <c r="E175" s="237"/>
      <c r="F175" s="237"/>
      <c r="G175" s="243"/>
      <c r="H175" s="244"/>
      <c r="I175" s="244"/>
    </row>
    <row r="176" spans="2:9">
      <c r="B176" s="158"/>
      <c r="C176" s="162"/>
      <c r="D176" s="237"/>
      <c r="E176" s="237"/>
      <c r="F176" s="237"/>
      <c r="G176" s="242"/>
      <c r="H176" s="242"/>
      <c r="I176" s="242"/>
    </row>
    <row r="177" spans="2:9">
      <c r="B177" s="158"/>
      <c r="C177" s="162"/>
      <c r="D177" s="237"/>
      <c r="E177" s="237"/>
      <c r="F177" s="237"/>
      <c r="G177" s="243"/>
      <c r="H177" s="244"/>
      <c r="I177" s="244"/>
    </row>
  </sheetData>
  <mergeCells count="30">
    <mergeCell ref="D176:F176"/>
    <mergeCell ref="G176:I176"/>
    <mergeCell ref="D177:F177"/>
    <mergeCell ref="G177:I177"/>
    <mergeCell ref="D171:F171"/>
    <mergeCell ref="H171:H173"/>
    <mergeCell ref="D172:F172"/>
    <mergeCell ref="D173:F173"/>
    <mergeCell ref="D175:F175"/>
    <mergeCell ref="G175:I175"/>
    <mergeCell ref="B133:B135"/>
    <mergeCell ref="C133:C135"/>
    <mergeCell ref="D133:D135"/>
    <mergeCell ref="E133:E135"/>
    <mergeCell ref="F133:G133"/>
    <mergeCell ref="H133:I133"/>
    <mergeCell ref="F134:F135"/>
    <mergeCell ref="G134:G135"/>
    <mergeCell ref="H134:H135"/>
    <mergeCell ref="I134:I135"/>
    <mergeCell ref="B7:B9"/>
    <mergeCell ref="C7:C9"/>
    <mergeCell ref="D7:D9"/>
    <mergeCell ref="E7:E9"/>
    <mergeCell ref="F7:G7"/>
    <mergeCell ref="H7:I7"/>
    <mergeCell ref="F8:F9"/>
    <mergeCell ref="G8:G9"/>
    <mergeCell ref="H8:H9"/>
    <mergeCell ref="I8:I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1"/>
  <sheetViews>
    <sheetView topLeftCell="A16" workbookViewId="0">
      <selection activeCell="C21" sqref="C21"/>
    </sheetView>
  </sheetViews>
  <sheetFormatPr defaultColWidth="11.42578125" defaultRowHeight="15"/>
  <cols>
    <col min="1" max="1" width="11.42578125" style="1"/>
    <col min="2" max="2" width="8.28515625" style="1" customWidth="1"/>
    <col min="3" max="3" width="68.7109375" style="1" customWidth="1"/>
    <col min="4" max="4" width="17.85546875" style="1" customWidth="1"/>
    <col min="5" max="5" width="11.42578125" style="1" customWidth="1"/>
    <col min="6" max="6" width="14.7109375" style="1" customWidth="1"/>
    <col min="7" max="7" width="15.42578125" style="1" customWidth="1"/>
    <col min="8" max="8" width="15.7109375" style="1" customWidth="1"/>
    <col min="9" max="9" width="14.42578125" style="1" customWidth="1"/>
    <col min="10" max="16384" width="11.42578125" style="1"/>
  </cols>
  <sheetData>
    <row r="2" spans="2:11">
      <c r="C2" s="168" t="s">
        <v>122</v>
      </c>
      <c r="D2" s="169"/>
      <c r="E2" s="169"/>
      <c r="F2" s="170"/>
    </row>
    <row r="3" spans="2:11" ht="15.75" thickBot="1"/>
    <row r="4" spans="2:11" ht="16.5" thickTop="1" thickBot="1">
      <c r="B4" s="9"/>
      <c r="C4" s="10"/>
      <c r="D4" s="11"/>
      <c r="E4" s="232" t="s">
        <v>131</v>
      </c>
      <c r="F4" s="233"/>
      <c r="G4" s="234"/>
      <c r="H4" s="233" t="s">
        <v>354</v>
      </c>
      <c r="I4" s="235"/>
    </row>
    <row r="5" spans="2:11" ht="30" customHeight="1">
      <c r="B5" s="12" t="s">
        <v>199</v>
      </c>
      <c r="C5" s="2" t="s">
        <v>200</v>
      </c>
      <c r="D5" s="2" t="s">
        <v>352</v>
      </c>
      <c r="E5" s="3" t="s">
        <v>202</v>
      </c>
      <c r="F5" s="6" t="s">
        <v>74</v>
      </c>
      <c r="G5" s="4" t="s">
        <v>314</v>
      </c>
      <c r="H5" s="7" t="s">
        <v>205</v>
      </c>
      <c r="I5" s="13" t="s">
        <v>206</v>
      </c>
    </row>
    <row r="6" spans="2:11">
      <c r="B6" s="58" t="s">
        <v>33</v>
      </c>
      <c r="C6" s="59" t="s">
        <v>198</v>
      </c>
      <c r="D6" s="17"/>
      <c r="E6" s="17"/>
      <c r="F6" s="20"/>
      <c r="G6" s="60"/>
      <c r="H6" s="60"/>
      <c r="I6" s="61"/>
    </row>
    <row r="7" spans="2:11">
      <c r="B7" s="58"/>
      <c r="C7" s="59" t="s">
        <v>34</v>
      </c>
      <c r="D7" s="17"/>
      <c r="E7" s="17"/>
      <c r="F7" s="20"/>
      <c r="G7" s="60"/>
      <c r="H7" s="60"/>
      <c r="I7" s="61"/>
    </row>
    <row r="8" spans="2:11">
      <c r="B8" s="58"/>
      <c r="C8" s="20"/>
      <c r="D8" s="17"/>
      <c r="E8" s="17"/>
      <c r="F8" s="20"/>
      <c r="G8" s="60"/>
      <c r="H8" s="60"/>
      <c r="I8" s="61"/>
    </row>
    <row r="9" spans="2:11">
      <c r="B9" s="58"/>
      <c r="C9" s="20" t="s">
        <v>207</v>
      </c>
      <c r="D9" s="17" t="s">
        <v>35</v>
      </c>
      <c r="E9" s="17">
        <v>0</v>
      </c>
      <c r="F9" s="20"/>
      <c r="G9" s="60"/>
      <c r="H9" s="60"/>
      <c r="I9" s="61"/>
    </row>
    <row r="10" spans="2:11">
      <c r="B10" s="58"/>
      <c r="C10" s="20"/>
      <c r="D10" s="17"/>
      <c r="E10" s="17"/>
      <c r="F10" s="20"/>
      <c r="G10" s="60"/>
      <c r="H10" s="60"/>
      <c r="I10" s="61"/>
    </row>
    <row r="11" spans="2:11">
      <c r="B11" s="58" t="s">
        <v>17</v>
      </c>
      <c r="C11" s="21" t="s">
        <v>208</v>
      </c>
      <c r="D11" s="17" t="s">
        <v>35</v>
      </c>
      <c r="E11" s="17">
        <v>2</v>
      </c>
      <c r="F11" s="60">
        <v>225800</v>
      </c>
      <c r="G11" s="60">
        <f>F11*E11</f>
        <v>451600</v>
      </c>
      <c r="H11" s="60">
        <v>22580</v>
      </c>
      <c r="I11" s="61">
        <f>H11*E11</f>
        <v>45160</v>
      </c>
      <c r="K11" s="5"/>
    </row>
    <row r="12" spans="2:11">
      <c r="B12" s="58"/>
      <c r="C12" s="21" t="s">
        <v>142</v>
      </c>
      <c r="D12" s="17"/>
      <c r="E12" s="17"/>
      <c r="F12" s="20"/>
      <c r="G12" s="60"/>
      <c r="H12" s="60"/>
      <c r="I12" s="61"/>
      <c r="K12" s="5"/>
    </row>
    <row r="13" spans="2:11" ht="14.25" customHeight="1">
      <c r="B13" s="58"/>
      <c r="C13" s="25" t="s">
        <v>143</v>
      </c>
      <c r="D13" s="17"/>
      <c r="E13" s="17"/>
      <c r="F13" s="20"/>
      <c r="G13" s="60"/>
      <c r="H13" s="60"/>
      <c r="I13" s="61"/>
      <c r="K13" s="5"/>
    </row>
    <row r="14" spans="2:11">
      <c r="B14" s="58"/>
      <c r="C14" s="20" t="s">
        <v>230</v>
      </c>
      <c r="D14" s="17"/>
      <c r="E14" s="17"/>
      <c r="F14" s="20"/>
      <c r="G14" s="60"/>
      <c r="H14" s="60"/>
      <c r="I14" s="61"/>
      <c r="K14" s="5"/>
    </row>
    <row r="15" spans="2:11">
      <c r="B15" s="62"/>
      <c r="C15" s="16" t="s">
        <v>329</v>
      </c>
      <c r="D15" s="17"/>
      <c r="E15" s="17"/>
      <c r="F15" s="20"/>
      <c r="G15" s="60"/>
      <c r="H15" s="60"/>
      <c r="I15" s="61"/>
      <c r="K15" s="5"/>
    </row>
    <row r="16" spans="2:11">
      <c r="B16" s="62"/>
      <c r="C16" s="16" t="s">
        <v>335</v>
      </c>
      <c r="D16" s="17"/>
      <c r="E16" s="17"/>
      <c r="F16" s="20"/>
      <c r="G16" s="60"/>
      <c r="H16" s="60"/>
      <c r="I16" s="61"/>
      <c r="K16" s="5"/>
    </row>
    <row r="17" spans="2:11">
      <c r="B17" s="62"/>
      <c r="C17" s="16" t="s">
        <v>361</v>
      </c>
      <c r="D17" s="17"/>
      <c r="E17" s="17"/>
      <c r="F17" s="20"/>
      <c r="G17" s="60"/>
      <c r="H17" s="60"/>
      <c r="I17" s="61"/>
      <c r="K17" s="5"/>
    </row>
    <row r="18" spans="2:11">
      <c r="B18" s="62"/>
      <c r="C18" s="16" t="s">
        <v>148</v>
      </c>
      <c r="D18" s="17"/>
      <c r="E18" s="17"/>
      <c r="F18" s="20"/>
      <c r="G18" s="60"/>
      <c r="H18" s="60"/>
      <c r="I18" s="61"/>
      <c r="K18" s="5"/>
    </row>
    <row r="19" spans="2:11" ht="30">
      <c r="B19" s="62"/>
      <c r="C19" s="25" t="s">
        <v>209</v>
      </c>
      <c r="D19" s="17"/>
      <c r="E19" s="17"/>
      <c r="F19" s="20"/>
      <c r="G19" s="60"/>
      <c r="H19" s="60"/>
      <c r="I19" s="61"/>
      <c r="K19" s="5"/>
    </row>
    <row r="20" spans="2:11">
      <c r="B20" s="62"/>
      <c r="C20" s="26" t="s">
        <v>330</v>
      </c>
      <c r="D20" s="17"/>
      <c r="E20" s="17"/>
      <c r="F20" s="20"/>
      <c r="G20" s="60"/>
      <c r="H20" s="60"/>
      <c r="I20" s="61"/>
      <c r="K20" s="5"/>
    </row>
    <row r="21" spans="2:11">
      <c r="B21" s="62"/>
      <c r="C21" s="26" t="s">
        <v>335</v>
      </c>
      <c r="D21" s="17"/>
      <c r="E21" s="17"/>
      <c r="F21" s="20"/>
      <c r="G21" s="60"/>
      <c r="H21" s="60"/>
      <c r="I21" s="61"/>
      <c r="K21" s="5"/>
    </row>
    <row r="22" spans="2:11">
      <c r="B22" s="62"/>
      <c r="C22" s="26" t="s">
        <v>147</v>
      </c>
      <c r="D22" s="17"/>
      <c r="E22" s="17"/>
      <c r="F22" s="20"/>
      <c r="G22" s="60"/>
      <c r="H22" s="60"/>
      <c r="I22" s="61"/>
      <c r="K22" s="5"/>
    </row>
    <row r="23" spans="2:11">
      <c r="B23" s="62"/>
      <c r="C23" s="26" t="s">
        <v>151</v>
      </c>
      <c r="D23" s="17"/>
      <c r="E23" s="17"/>
      <c r="F23" s="20"/>
      <c r="G23" s="60"/>
      <c r="H23" s="60"/>
      <c r="I23" s="61"/>
      <c r="K23" s="5"/>
    </row>
    <row r="24" spans="2:11">
      <c r="B24" s="62"/>
      <c r="C24" s="20"/>
      <c r="D24" s="17"/>
      <c r="E24" s="17"/>
      <c r="F24" s="20"/>
      <c r="G24" s="60"/>
      <c r="H24" s="60"/>
      <c r="I24" s="61"/>
    </row>
    <row r="25" spans="2:11">
      <c r="B25" s="62" t="s">
        <v>18</v>
      </c>
      <c r="C25" s="21" t="s">
        <v>152</v>
      </c>
      <c r="D25" s="17" t="s">
        <v>35</v>
      </c>
      <c r="E25" s="17">
        <v>2</v>
      </c>
      <c r="F25" s="60">
        <v>1081295</v>
      </c>
      <c r="G25" s="60">
        <f t="shared" ref="G25:G68" si="0">F25*E25</f>
        <v>2162590</v>
      </c>
      <c r="H25" s="60">
        <v>133000</v>
      </c>
      <c r="I25" s="61">
        <f t="shared" ref="I25:I68" si="1">H25*E25</f>
        <v>266000</v>
      </c>
    </row>
    <row r="26" spans="2:11">
      <c r="B26" s="62"/>
      <c r="C26" s="21" t="s">
        <v>142</v>
      </c>
      <c r="D26" s="17"/>
      <c r="E26" s="17"/>
      <c r="F26" s="20"/>
      <c r="G26" s="60"/>
      <c r="H26" s="60"/>
      <c r="I26" s="61"/>
    </row>
    <row r="27" spans="2:11">
      <c r="B27" s="62"/>
      <c r="C27" s="20" t="s">
        <v>210</v>
      </c>
      <c r="D27" s="17"/>
      <c r="E27" s="17"/>
      <c r="F27" s="20"/>
      <c r="G27" s="60"/>
      <c r="H27" s="60"/>
      <c r="I27" s="61"/>
    </row>
    <row r="28" spans="2:11">
      <c r="B28" s="62"/>
      <c r="C28" s="20" t="s">
        <v>211</v>
      </c>
      <c r="D28" s="17"/>
      <c r="E28" s="17"/>
      <c r="F28" s="20"/>
      <c r="G28" s="60"/>
      <c r="H28" s="60"/>
      <c r="I28" s="61"/>
    </row>
    <row r="29" spans="2:11">
      <c r="B29" s="62"/>
      <c r="C29" s="20" t="s">
        <v>36</v>
      </c>
      <c r="D29" s="17"/>
      <c r="E29" s="17"/>
      <c r="F29" s="20"/>
      <c r="G29" s="60"/>
      <c r="H29" s="60"/>
      <c r="I29" s="61"/>
    </row>
    <row r="30" spans="2:11">
      <c r="B30" s="62"/>
      <c r="C30" s="20" t="s">
        <v>363</v>
      </c>
      <c r="D30" s="17"/>
      <c r="E30" s="17"/>
      <c r="F30" s="20"/>
      <c r="G30" s="60"/>
      <c r="H30" s="60"/>
      <c r="I30" s="61"/>
    </row>
    <row r="31" spans="2:11">
      <c r="B31" s="62"/>
      <c r="C31" s="20" t="s">
        <v>213</v>
      </c>
      <c r="D31" s="17"/>
      <c r="E31" s="17"/>
      <c r="F31" s="20"/>
      <c r="G31" s="60"/>
      <c r="H31" s="60"/>
      <c r="I31" s="61"/>
    </row>
    <row r="32" spans="2:11">
      <c r="B32" s="62"/>
      <c r="C32" s="20" t="s">
        <v>328</v>
      </c>
      <c r="D32" s="17"/>
      <c r="E32" s="17"/>
      <c r="F32" s="20"/>
      <c r="G32" s="60"/>
      <c r="H32" s="60"/>
      <c r="I32" s="61"/>
    </row>
    <row r="33" spans="2:9">
      <c r="B33" s="62"/>
      <c r="C33" s="20" t="s">
        <v>336</v>
      </c>
      <c r="D33" s="17"/>
      <c r="E33" s="17"/>
      <c r="F33" s="20"/>
      <c r="G33" s="60"/>
      <c r="H33" s="60"/>
      <c r="I33" s="61"/>
    </row>
    <row r="34" spans="2:9">
      <c r="B34" s="62"/>
      <c r="C34" s="20" t="s">
        <v>364</v>
      </c>
      <c r="D34" s="17"/>
      <c r="E34" s="17"/>
      <c r="F34" s="20"/>
      <c r="G34" s="60"/>
      <c r="H34" s="60"/>
      <c r="I34" s="61"/>
    </row>
    <row r="35" spans="2:9">
      <c r="B35" s="62"/>
      <c r="C35" s="20" t="s">
        <v>37</v>
      </c>
      <c r="D35" s="17"/>
      <c r="E35" s="17"/>
      <c r="F35" s="20"/>
      <c r="G35" s="60"/>
      <c r="H35" s="60"/>
      <c r="I35" s="61"/>
    </row>
    <row r="36" spans="2:9">
      <c r="B36" s="62"/>
      <c r="C36" s="20" t="s">
        <v>357</v>
      </c>
      <c r="D36" s="17"/>
      <c r="E36" s="17"/>
      <c r="F36" s="20"/>
      <c r="G36" s="60"/>
      <c r="H36" s="60"/>
      <c r="I36" s="61"/>
    </row>
    <row r="37" spans="2:9">
      <c r="B37" s="62"/>
      <c r="C37" s="20" t="s">
        <v>365</v>
      </c>
      <c r="D37" s="17"/>
      <c r="E37" s="17"/>
      <c r="F37" s="20"/>
      <c r="G37" s="60"/>
      <c r="H37" s="60"/>
      <c r="I37" s="61"/>
    </row>
    <row r="38" spans="2:9">
      <c r="B38" s="62"/>
      <c r="C38" s="20" t="s">
        <v>216</v>
      </c>
      <c r="D38" s="17"/>
      <c r="E38" s="17"/>
      <c r="F38" s="20"/>
      <c r="G38" s="60"/>
      <c r="H38" s="60"/>
      <c r="I38" s="61"/>
    </row>
    <row r="39" spans="2:9">
      <c r="B39" s="62"/>
      <c r="C39" s="20" t="s">
        <v>217</v>
      </c>
      <c r="D39" s="17"/>
      <c r="E39" s="17"/>
      <c r="F39" s="20"/>
      <c r="G39" s="60"/>
      <c r="H39" s="60"/>
      <c r="I39" s="61"/>
    </row>
    <row r="40" spans="2:9">
      <c r="B40" s="62"/>
      <c r="C40" s="20" t="s">
        <v>218</v>
      </c>
      <c r="D40" s="17"/>
      <c r="E40" s="17"/>
      <c r="F40" s="20"/>
      <c r="G40" s="60"/>
      <c r="H40" s="60"/>
      <c r="I40" s="61"/>
    </row>
    <row r="41" spans="2:9">
      <c r="B41" s="62"/>
      <c r="C41" s="20" t="s">
        <v>331</v>
      </c>
      <c r="D41" s="17"/>
      <c r="E41" s="17"/>
      <c r="F41" s="20"/>
      <c r="G41" s="60"/>
      <c r="H41" s="60"/>
      <c r="I41" s="61"/>
    </row>
    <row r="42" spans="2:9">
      <c r="B42" s="62"/>
      <c r="C42" s="20" t="s">
        <v>337</v>
      </c>
      <c r="D42" s="17"/>
      <c r="E42" s="17"/>
      <c r="F42" s="20"/>
      <c r="G42" s="60"/>
      <c r="H42" s="60"/>
      <c r="I42" s="61"/>
    </row>
    <row r="43" spans="2:9">
      <c r="B43" s="62"/>
      <c r="C43" s="20" t="s">
        <v>367</v>
      </c>
      <c r="D43" s="17"/>
      <c r="E43" s="17"/>
      <c r="F43" s="20"/>
      <c r="G43" s="60"/>
      <c r="H43" s="60"/>
      <c r="I43" s="61"/>
    </row>
    <row r="44" spans="2:9">
      <c r="B44" s="62"/>
      <c r="C44" s="20" t="s">
        <v>358</v>
      </c>
      <c r="D44" s="17"/>
      <c r="E44" s="17"/>
      <c r="F44" s="20"/>
      <c r="G44" s="60"/>
      <c r="H44" s="60"/>
      <c r="I44" s="61"/>
    </row>
    <row r="45" spans="2:9">
      <c r="B45" s="62"/>
      <c r="C45" s="20" t="s">
        <v>368</v>
      </c>
      <c r="D45" s="17"/>
      <c r="E45" s="17"/>
      <c r="F45" s="20"/>
      <c r="G45" s="60"/>
      <c r="H45" s="60"/>
      <c r="I45" s="61"/>
    </row>
    <row r="46" spans="2:9">
      <c r="B46" s="62"/>
      <c r="C46" s="20" t="s">
        <v>38</v>
      </c>
      <c r="D46" s="17"/>
      <c r="E46" s="17"/>
      <c r="F46" s="20"/>
      <c r="G46" s="60"/>
      <c r="H46" s="60"/>
      <c r="I46" s="61"/>
    </row>
    <row r="47" spans="2:9">
      <c r="B47" s="62"/>
      <c r="C47" s="20" t="s">
        <v>167</v>
      </c>
      <c r="D47" s="17"/>
      <c r="E47" s="17"/>
      <c r="F47" s="20"/>
      <c r="G47" s="60"/>
      <c r="H47" s="60"/>
      <c r="I47" s="61"/>
    </row>
    <row r="48" spans="2:9">
      <c r="B48" s="62"/>
      <c r="C48" s="20" t="s">
        <v>220</v>
      </c>
      <c r="D48" s="17"/>
      <c r="E48" s="17"/>
      <c r="F48" s="20"/>
      <c r="G48" s="60"/>
      <c r="H48" s="60"/>
      <c r="I48" s="61"/>
    </row>
    <row r="49" spans="2:9">
      <c r="B49" s="62"/>
      <c r="C49" s="20"/>
      <c r="D49" s="17"/>
      <c r="E49" s="17"/>
      <c r="F49" s="20"/>
      <c r="G49" s="60"/>
      <c r="H49" s="60"/>
      <c r="I49" s="61"/>
    </row>
    <row r="50" spans="2:9">
      <c r="B50" s="15" t="s">
        <v>19</v>
      </c>
      <c r="C50" s="21" t="s">
        <v>221</v>
      </c>
      <c r="D50" s="17" t="s">
        <v>35</v>
      </c>
      <c r="E50" s="17">
        <v>1</v>
      </c>
      <c r="F50" s="63">
        <v>4025597</v>
      </c>
      <c r="G50" s="60">
        <f t="shared" si="0"/>
        <v>4025597</v>
      </c>
      <c r="H50" s="60">
        <v>243000</v>
      </c>
      <c r="I50" s="61">
        <f t="shared" si="1"/>
        <v>243000</v>
      </c>
    </row>
    <row r="51" spans="2:9">
      <c r="B51" s="62"/>
      <c r="C51" s="21" t="s">
        <v>142</v>
      </c>
      <c r="D51" s="17"/>
      <c r="E51" s="17"/>
      <c r="F51" s="20"/>
      <c r="G51" s="60"/>
      <c r="H51" s="60"/>
      <c r="I51" s="61"/>
    </row>
    <row r="52" spans="2:9">
      <c r="B52" s="62"/>
      <c r="C52" s="25" t="s">
        <v>318</v>
      </c>
      <c r="D52" s="17"/>
      <c r="E52" s="17"/>
      <c r="F52" s="20"/>
      <c r="G52" s="60"/>
      <c r="H52" s="60"/>
      <c r="I52" s="61"/>
    </row>
    <row r="53" spans="2:9">
      <c r="B53" s="62"/>
      <c r="C53" s="20" t="s">
        <v>211</v>
      </c>
      <c r="D53" s="17"/>
      <c r="E53" s="17"/>
      <c r="F53" s="20"/>
      <c r="G53" s="60"/>
      <c r="H53" s="60"/>
      <c r="I53" s="61"/>
    </row>
    <row r="54" spans="2:9">
      <c r="B54" s="62"/>
      <c r="C54" s="20" t="s">
        <v>36</v>
      </c>
      <c r="D54" s="17"/>
      <c r="E54" s="17"/>
      <c r="F54" s="20"/>
      <c r="G54" s="60"/>
      <c r="H54" s="60"/>
      <c r="I54" s="61"/>
    </row>
    <row r="55" spans="2:9">
      <c r="B55" s="62"/>
      <c r="C55" s="20" t="s">
        <v>212</v>
      </c>
      <c r="D55" s="17"/>
      <c r="E55" s="17"/>
      <c r="F55" s="20"/>
      <c r="G55" s="60"/>
      <c r="H55" s="60"/>
      <c r="I55" s="61"/>
    </row>
    <row r="56" spans="2:9">
      <c r="B56" s="62"/>
      <c r="C56" s="20" t="s">
        <v>223</v>
      </c>
      <c r="D56" s="17"/>
      <c r="E56" s="17"/>
      <c r="F56" s="20"/>
      <c r="G56" s="60"/>
      <c r="H56" s="60"/>
      <c r="I56" s="61"/>
    </row>
    <row r="57" spans="2:9">
      <c r="B57" s="62"/>
      <c r="C57" s="20" t="s">
        <v>328</v>
      </c>
      <c r="D57" s="17"/>
      <c r="E57" s="17"/>
      <c r="F57" s="20"/>
      <c r="G57" s="60"/>
      <c r="H57" s="60"/>
      <c r="I57" s="61"/>
    </row>
    <row r="58" spans="2:9">
      <c r="B58" s="62"/>
      <c r="C58" s="20" t="s">
        <v>336</v>
      </c>
      <c r="D58" s="17"/>
      <c r="E58" s="17"/>
      <c r="F58" s="20"/>
      <c r="G58" s="60"/>
      <c r="H58" s="60"/>
      <c r="I58" s="61"/>
    </row>
    <row r="59" spans="2:9">
      <c r="B59" s="62"/>
      <c r="C59" s="20" t="s">
        <v>364</v>
      </c>
      <c r="D59" s="17"/>
      <c r="E59" s="17"/>
      <c r="F59" s="20"/>
      <c r="G59" s="60"/>
      <c r="H59" s="60"/>
      <c r="I59" s="61"/>
    </row>
    <row r="60" spans="2:9">
      <c r="B60" s="62"/>
      <c r="C60" s="20" t="s">
        <v>37</v>
      </c>
      <c r="D60" s="17"/>
      <c r="E60" s="17"/>
      <c r="F60" s="20"/>
      <c r="G60" s="60"/>
      <c r="H60" s="60"/>
      <c r="I60" s="61"/>
    </row>
    <row r="61" spans="2:9">
      <c r="B61" s="62"/>
      <c r="C61" s="20" t="s">
        <v>359</v>
      </c>
      <c r="D61" s="17"/>
      <c r="E61" s="17"/>
      <c r="F61" s="20"/>
      <c r="G61" s="60"/>
      <c r="H61" s="60"/>
      <c r="I61" s="61"/>
    </row>
    <row r="62" spans="2:9">
      <c r="B62" s="62"/>
      <c r="C62" s="20" t="s">
        <v>366</v>
      </c>
      <c r="D62" s="17"/>
      <c r="E62" s="17"/>
      <c r="F62" s="20"/>
      <c r="G62" s="60"/>
      <c r="H62" s="60"/>
      <c r="I62" s="61"/>
    </row>
    <row r="63" spans="2:9">
      <c r="B63" s="62"/>
      <c r="C63" s="20" t="s">
        <v>216</v>
      </c>
      <c r="D63" s="17"/>
      <c r="E63" s="17"/>
      <c r="F63" s="20"/>
      <c r="G63" s="60"/>
      <c r="H63" s="60"/>
      <c r="I63" s="61"/>
    </row>
    <row r="64" spans="2:9">
      <c r="B64" s="62"/>
      <c r="C64" s="25" t="s">
        <v>9</v>
      </c>
      <c r="D64" s="17"/>
      <c r="E64" s="17"/>
      <c r="F64" s="20"/>
      <c r="G64" s="60"/>
      <c r="H64" s="60"/>
      <c r="I64" s="61"/>
    </row>
    <row r="65" spans="2:9">
      <c r="B65" s="62"/>
      <c r="C65" s="20" t="s">
        <v>167</v>
      </c>
      <c r="D65" s="17"/>
      <c r="E65" s="17"/>
      <c r="F65" s="20"/>
      <c r="G65" s="60"/>
      <c r="H65" s="60"/>
      <c r="I65" s="61"/>
    </row>
    <row r="66" spans="2:9">
      <c r="B66" s="62"/>
      <c r="C66" s="20" t="s">
        <v>220</v>
      </c>
      <c r="D66" s="17"/>
      <c r="E66" s="17"/>
      <c r="F66" s="20"/>
      <c r="G66" s="60"/>
      <c r="H66" s="60"/>
      <c r="I66" s="61"/>
    </row>
    <row r="67" spans="2:9">
      <c r="B67" s="62"/>
      <c r="C67" s="20"/>
      <c r="D67" s="17"/>
      <c r="E67" s="17"/>
      <c r="F67" s="20"/>
      <c r="G67" s="60"/>
      <c r="H67" s="60"/>
      <c r="I67" s="61"/>
    </row>
    <row r="68" spans="2:9">
      <c r="B68" s="64" t="s">
        <v>39</v>
      </c>
      <c r="C68" s="21" t="s">
        <v>177</v>
      </c>
      <c r="D68" s="17" t="s">
        <v>35</v>
      </c>
      <c r="E68" s="17"/>
      <c r="F68" s="60">
        <v>504325</v>
      </c>
      <c r="G68" s="60">
        <f t="shared" si="0"/>
        <v>0</v>
      </c>
      <c r="H68" s="60">
        <v>66439</v>
      </c>
      <c r="I68" s="61">
        <f t="shared" si="1"/>
        <v>0</v>
      </c>
    </row>
    <row r="69" spans="2:9">
      <c r="B69" s="62"/>
      <c r="C69" s="21" t="s">
        <v>142</v>
      </c>
      <c r="D69" s="20"/>
      <c r="E69" s="20"/>
      <c r="F69" s="20"/>
      <c r="G69" s="60"/>
      <c r="H69" s="20"/>
      <c r="I69" s="61"/>
    </row>
    <row r="70" spans="2:9">
      <c r="B70" s="62"/>
      <c r="C70" s="20" t="s">
        <v>225</v>
      </c>
      <c r="D70" s="17"/>
      <c r="E70" s="17"/>
      <c r="F70" s="20"/>
      <c r="G70" s="60"/>
      <c r="H70" s="60"/>
      <c r="I70" s="61"/>
    </row>
    <row r="71" spans="2:9">
      <c r="B71" s="62"/>
      <c r="C71" s="20" t="s">
        <v>226</v>
      </c>
      <c r="D71" s="17"/>
      <c r="E71" s="17"/>
      <c r="F71" s="20"/>
      <c r="G71" s="60"/>
      <c r="H71" s="60"/>
      <c r="I71" s="61"/>
    </row>
    <row r="72" spans="2:9">
      <c r="B72" s="62"/>
      <c r="C72" s="20" t="s">
        <v>227</v>
      </c>
      <c r="D72" s="17"/>
      <c r="E72" s="17"/>
      <c r="F72" s="20"/>
      <c r="G72" s="60"/>
      <c r="H72" s="60"/>
      <c r="I72" s="61"/>
    </row>
    <row r="73" spans="2:9">
      <c r="B73" s="62"/>
      <c r="C73" s="20" t="s">
        <v>228</v>
      </c>
      <c r="D73" s="17"/>
      <c r="E73" s="17"/>
      <c r="F73" s="20"/>
      <c r="G73" s="60"/>
      <c r="H73" s="60"/>
      <c r="I73" s="61"/>
    </row>
    <row r="74" spans="2:9">
      <c r="B74" s="62"/>
      <c r="C74" s="20" t="s">
        <v>332</v>
      </c>
      <c r="D74" s="17"/>
      <c r="E74" s="17"/>
      <c r="F74" s="20"/>
      <c r="G74" s="60"/>
      <c r="H74" s="60"/>
      <c r="I74" s="61"/>
    </row>
    <row r="75" spans="2:9">
      <c r="B75" s="62"/>
      <c r="C75" s="20" t="s">
        <v>338</v>
      </c>
      <c r="D75" s="17"/>
      <c r="E75" s="17"/>
      <c r="F75" s="20"/>
      <c r="G75" s="60"/>
      <c r="H75" s="60"/>
      <c r="I75" s="61"/>
    </row>
    <row r="76" spans="2:9">
      <c r="B76" s="62"/>
      <c r="C76" s="20" t="s">
        <v>372</v>
      </c>
      <c r="D76" s="17"/>
      <c r="E76" s="17"/>
      <c r="F76" s="20"/>
      <c r="G76" s="60"/>
      <c r="H76" s="60"/>
      <c r="I76" s="61"/>
    </row>
    <row r="77" spans="2:9">
      <c r="B77" s="62"/>
      <c r="C77" s="20" t="s">
        <v>40</v>
      </c>
      <c r="D77" s="17"/>
      <c r="E77" s="17"/>
      <c r="F77" s="20"/>
      <c r="G77" s="60"/>
      <c r="H77" s="60"/>
      <c r="I77" s="61"/>
    </row>
    <row r="78" spans="2:9">
      <c r="B78" s="62"/>
      <c r="C78" s="20" t="s">
        <v>360</v>
      </c>
      <c r="D78" s="17"/>
      <c r="E78" s="17"/>
      <c r="F78" s="20"/>
      <c r="G78" s="60"/>
      <c r="H78" s="60"/>
      <c r="I78" s="61"/>
    </row>
    <row r="79" spans="2:9">
      <c r="B79" s="62"/>
      <c r="C79" s="20" t="s">
        <v>229</v>
      </c>
      <c r="D79" s="17"/>
      <c r="E79" s="17"/>
      <c r="F79" s="20"/>
      <c r="G79" s="60"/>
      <c r="H79" s="60"/>
      <c r="I79" s="61"/>
    </row>
    <row r="80" spans="2:9">
      <c r="B80" s="62"/>
      <c r="C80" s="20" t="s">
        <v>369</v>
      </c>
      <c r="D80" s="17"/>
      <c r="E80" s="17"/>
      <c r="F80" s="20"/>
      <c r="G80" s="60"/>
      <c r="H80" s="60"/>
      <c r="I80" s="61"/>
    </row>
    <row r="81" spans="2:9">
      <c r="B81" s="62"/>
      <c r="C81" s="20" t="s">
        <v>38</v>
      </c>
      <c r="D81" s="17"/>
      <c r="E81" s="17"/>
      <c r="F81" s="20"/>
      <c r="G81" s="60"/>
      <c r="H81" s="60"/>
      <c r="I81" s="61"/>
    </row>
    <row r="82" spans="2:9">
      <c r="B82" s="62"/>
      <c r="C82" s="20" t="s">
        <v>371</v>
      </c>
      <c r="D82" s="17"/>
      <c r="E82" s="17"/>
      <c r="F82" s="20"/>
      <c r="G82" s="60"/>
      <c r="H82" s="60"/>
      <c r="I82" s="61"/>
    </row>
    <row r="83" spans="2:9">
      <c r="B83" s="62"/>
      <c r="C83" s="20" t="s">
        <v>220</v>
      </c>
      <c r="D83" s="17"/>
      <c r="E83" s="17"/>
      <c r="F83" s="20"/>
      <c r="G83" s="60"/>
      <c r="H83" s="60"/>
      <c r="I83" s="61"/>
    </row>
    <row r="84" spans="2:9">
      <c r="B84" s="62"/>
      <c r="C84" s="20"/>
      <c r="D84" s="17"/>
      <c r="E84" s="17"/>
      <c r="F84" s="20"/>
      <c r="G84" s="60"/>
      <c r="H84" s="60"/>
      <c r="I84" s="61"/>
    </row>
    <row r="85" spans="2:9">
      <c r="B85" s="62" t="s">
        <v>41</v>
      </c>
      <c r="C85" s="21" t="s">
        <v>177</v>
      </c>
      <c r="D85" s="17" t="s">
        <v>35</v>
      </c>
      <c r="E85" s="17">
        <v>2</v>
      </c>
      <c r="F85" s="60">
        <v>495015</v>
      </c>
      <c r="G85" s="60">
        <f t="shared" ref="G85:G139" si="2">F85*E85</f>
        <v>990030</v>
      </c>
      <c r="H85" s="60">
        <v>66439</v>
      </c>
      <c r="I85" s="61">
        <f t="shared" ref="I85:I139" si="3">H85*E85</f>
        <v>132878</v>
      </c>
    </row>
    <row r="86" spans="2:9">
      <c r="B86" s="62"/>
      <c r="C86" s="21" t="s">
        <v>142</v>
      </c>
      <c r="D86" s="17"/>
      <c r="E86" s="17"/>
      <c r="F86" s="20"/>
      <c r="G86" s="60"/>
      <c r="H86" s="60"/>
      <c r="I86" s="61"/>
    </row>
    <row r="87" spans="2:9">
      <c r="B87" s="62"/>
      <c r="C87" s="16" t="s">
        <v>234</v>
      </c>
      <c r="D87" s="17"/>
      <c r="E87" s="17"/>
      <c r="F87" s="20"/>
      <c r="G87" s="60"/>
      <c r="H87" s="60"/>
      <c r="I87" s="61"/>
    </row>
    <row r="88" spans="2:9">
      <c r="B88" s="62"/>
      <c r="C88" s="16" t="s">
        <v>180</v>
      </c>
      <c r="D88" s="17"/>
      <c r="E88" s="17"/>
      <c r="F88" s="20"/>
      <c r="G88" s="60"/>
      <c r="H88" s="60"/>
      <c r="I88" s="61"/>
    </row>
    <row r="89" spans="2:9">
      <c r="B89" s="62"/>
      <c r="C89" s="20" t="s">
        <v>231</v>
      </c>
      <c r="D89" s="17"/>
      <c r="E89" s="17"/>
      <c r="F89" s="20"/>
      <c r="G89" s="60"/>
      <c r="H89" s="60"/>
      <c r="I89" s="61"/>
    </row>
    <row r="90" spans="2:9">
      <c r="B90" s="62"/>
      <c r="C90" s="16" t="s">
        <v>145</v>
      </c>
      <c r="D90" s="17"/>
      <c r="E90" s="17"/>
      <c r="F90" s="20"/>
      <c r="G90" s="60"/>
      <c r="H90" s="60"/>
      <c r="I90" s="61"/>
    </row>
    <row r="91" spans="2:9">
      <c r="B91" s="62"/>
      <c r="C91" s="16" t="s">
        <v>335</v>
      </c>
      <c r="D91" s="17"/>
      <c r="E91" s="17"/>
      <c r="F91" s="20"/>
      <c r="G91" s="60"/>
      <c r="H91" s="60"/>
      <c r="I91" s="61"/>
    </row>
    <row r="92" spans="2:9">
      <c r="B92" s="62"/>
      <c r="C92" s="16" t="s">
        <v>147</v>
      </c>
      <c r="D92" s="17"/>
      <c r="E92" s="17"/>
      <c r="F92" s="20"/>
      <c r="G92" s="60"/>
      <c r="H92" s="60"/>
      <c r="I92" s="61"/>
    </row>
    <row r="93" spans="2:9">
      <c r="B93" s="62"/>
      <c r="C93" s="20" t="s">
        <v>167</v>
      </c>
      <c r="D93" s="17"/>
      <c r="E93" s="17"/>
      <c r="F93" s="20"/>
      <c r="G93" s="60"/>
      <c r="H93" s="60"/>
      <c r="I93" s="61"/>
    </row>
    <row r="94" spans="2:9">
      <c r="B94" s="62"/>
      <c r="C94" s="20" t="s">
        <v>220</v>
      </c>
      <c r="D94" s="17"/>
      <c r="E94" s="17"/>
      <c r="F94" s="20"/>
      <c r="G94" s="60"/>
      <c r="H94" s="60"/>
      <c r="I94" s="61"/>
    </row>
    <row r="95" spans="2:9">
      <c r="B95" s="62"/>
      <c r="C95" s="20"/>
      <c r="D95" s="17"/>
      <c r="E95" s="17"/>
      <c r="F95" s="20"/>
      <c r="G95" s="60"/>
      <c r="H95" s="60"/>
      <c r="I95" s="61"/>
    </row>
    <row r="96" spans="2:9">
      <c r="B96" s="62" t="s">
        <v>42</v>
      </c>
      <c r="C96" s="21" t="s">
        <v>232</v>
      </c>
      <c r="D96" s="17" t="s">
        <v>35</v>
      </c>
      <c r="E96" s="17">
        <v>1</v>
      </c>
      <c r="F96" s="60">
        <v>1365284</v>
      </c>
      <c r="G96" s="60">
        <f t="shared" si="2"/>
        <v>1365284</v>
      </c>
      <c r="H96" s="60">
        <v>133000</v>
      </c>
      <c r="I96" s="61">
        <f t="shared" si="3"/>
        <v>133000</v>
      </c>
    </row>
    <row r="97" spans="2:9">
      <c r="B97" s="62"/>
      <c r="C97" s="21" t="s">
        <v>142</v>
      </c>
      <c r="D97" s="17"/>
      <c r="E97" s="17"/>
      <c r="F97" s="20"/>
      <c r="G97" s="60"/>
      <c r="H97" s="60"/>
      <c r="I97" s="61"/>
    </row>
    <row r="98" spans="2:9">
      <c r="B98" s="62"/>
      <c r="C98" s="20" t="s">
        <v>210</v>
      </c>
      <c r="D98" s="17"/>
      <c r="E98" s="17"/>
      <c r="F98" s="20"/>
      <c r="G98" s="60"/>
      <c r="H98" s="60"/>
      <c r="I98" s="61"/>
    </row>
    <row r="99" spans="2:9">
      <c r="B99" s="62"/>
      <c r="C99" s="20" t="s">
        <v>211</v>
      </c>
      <c r="D99" s="17"/>
      <c r="E99" s="17"/>
      <c r="F99" s="20"/>
      <c r="G99" s="60"/>
      <c r="H99" s="60"/>
      <c r="I99" s="61"/>
    </row>
    <row r="100" spans="2:9">
      <c r="B100" s="62"/>
      <c r="C100" s="20" t="s">
        <v>36</v>
      </c>
      <c r="D100" s="17"/>
      <c r="E100" s="17"/>
      <c r="F100" s="20"/>
      <c r="G100" s="60"/>
      <c r="H100" s="60"/>
      <c r="I100" s="61"/>
    </row>
    <row r="101" spans="2:9">
      <c r="B101" s="62"/>
      <c r="C101" s="25" t="s">
        <v>235</v>
      </c>
      <c r="D101" s="17"/>
      <c r="E101" s="17"/>
      <c r="F101" s="20"/>
      <c r="G101" s="60"/>
      <c r="H101" s="60"/>
      <c r="I101" s="61"/>
    </row>
    <row r="102" spans="2:9">
      <c r="B102" s="62"/>
      <c r="C102" s="20" t="s">
        <v>333</v>
      </c>
      <c r="D102" s="17"/>
      <c r="E102" s="17"/>
      <c r="F102" s="20"/>
      <c r="G102" s="60"/>
      <c r="H102" s="60"/>
      <c r="I102" s="61"/>
    </row>
    <row r="103" spans="2:9">
      <c r="B103" s="62"/>
      <c r="C103" s="20" t="s">
        <v>339</v>
      </c>
      <c r="D103" s="17"/>
      <c r="E103" s="17"/>
      <c r="F103" s="20"/>
      <c r="G103" s="60"/>
      <c r="H103" s="60"/>
      <c r="I103" s="61"/>
    </row>
    <row r="104" spans="2:9">
      <c r="B104" s="62"/>
      <c r="C104" s="20" t="s">
        <v>357</v>
      </c>
      <c r="D104" s="17"/>
      <c r="E104" s="17"/>
      <c r="F104" s="20"/>
      <c r="G104" s="60"/>
      <c r="H104" s="60"/>
      <c r="I104" s="61"/>
    </row>
    <row r="105" spans="2:9">
      <c r="B105" s="62"/>
      <c r="C105" s="20" t="s">
        <v>365</v>
      </c>
      <c r="D105" s="17"/>
      <c r="E105" s="17"/>
      <c r="F105" s="20"/>
      <c r="G105" s="60"/>
      <c r="H105" s="60"/>
      <c r="I105" s="61"/>
    </row>
    <row r="106" spans="2:9">
      <c r="B106" s="62"/>
      <c r="C106" s="20" t="s">
        <v>216</v>
      </c>
      <c r="D106" s="17"/>
      <c r="E106" s="17"/>
      <c r="F106" s="20"/>
      <c r="G106" s="60"/>
      <c r="H106" s="60"/>
      <c r="I106" s="61"/>
    </row>
    <row r="107" spans="2:9">
      <c r="B107" s="62"/>
      <c r="C107" s="20" t="s">
        <v>237</v>
      </c>
      <c r="D107" s="17"/>
      <c r="E107" s="17"/>
      <c r="F107" s="20"/>
      <c r="G107" s="60"/>
      <c r="H107" s="60"/>
      <c r="I107" s="61"/>
    </row>
    <row r="108" spans="2:9">
      <c r="B108" s="15"/>
      <c r="C108" s="20" t="s">
        <v>326</v>
      </c>
      <c r="D108" s="17"/>
      <c r="E108" s="17"/>
      <c r="F108" s="20"/>
      <c r="G108" s="60"/>
      <c r="H108" s="60"/>
      <c r="I108" s="61"/>
    </row>
    <row r="109" spans="2:9">
      <c r="B109" s="15"/>
      <c r="C109" s="20" t="s">
        <v>238</v>
      </c>
      <c r="D109" s="17"/>
      <c r="E109" s="17"/>
      <c r="F109" s="20"/>
      <c r="G109" s="60"/>
      <c r="H109" s="60"/>
      <c r="I109" s="61"/>
    </row>
    <row r="110" spans="2:9">
      <c r="B110" s="15"/>
      <c r="C110" s="20" t="s">
        <v>167</v>
      </c>
      <c r="D110" s="17" t="s">
        <v>1</v>
      </c>
      <c r="E110" s="17"/>
      <c r="F110" s="20"/>
      <c r="G110" s="60"/>
      <c r="H110" s="60"/>
      <c r="I110" s="61"/>
    </row>
    <row r="111" spans="2:9">
      <c r="B111" s="15"/>
      <c r="C111" s="20" t="s">
        <v>220</v>
      </c>
      <c r="D111" s="17"/>
      <c r="E111" s="17"/>
      <c r="F111" s="20"/>
      <c r="G111" s="60"/>
      <c r="H111" s="60"/>
      <c r="I111" s="61"/>
    </row>
    <row r="112" spans="2:9">
      <c r="B112" s="15"/>
      <c r="C112" s="20"/>
      <c r="D112" s="17"/>
      <c r="E112" s="17"/>
      <c r="F112" s="20"/>
      <c r="G112" s="60"/>
      <c r="H112" s="60"/>
      <c r="I112" s="61"/>
    </row>
    <row r="113" spans="2:9">
      <c r="B113" s="15" t="s">
        <v>43</v>
      </c>
      <c r="C113" s="20" t="s">
        <v>181</v>
      </c>
      <c r="D113" s="17" t="s">
        <v>12</v>
      </c>
      <c r="E113" s="17">
        <v>1120</v>
      </c>
      <c r="F113" s="20">
        <v>850</v>
      </c>
      <c r="G113" s="60">
        <f t="shared" si="2"/>
        <v>952000</v>
      </c>
      <c r="H113" s="60">
        <v>100</v>
      </c>
      <c r="I113" s="61">
        <f t="shared" si="3"/>
        <v>112000</v>
      </c>
    </row>
    <row r="114" spans="2:9">
      <c r="B114" s="15"/>
      <c r="C114" s="20"/>
      <c r="D114" s="17"/>
      <c r="E114" s="17"/>
      <c r="F114" s="20"/>
      <c r="G114" s="60"/>
      <c r="H114" s="60"/>
      <c r="I114" s="61"/>
    </row>
    <row r="115" spans="2:9">
      <c r="B115" s="15" t="s">
        <v>44</v>
      </c>
      <c r="C115" s="20" t="s">
        <v>182</v>
      </c>
      <c r="D115" s="17" t="s">
        <v>45</v>
      </c>
      <c r="E115" s="17">
        <f>E96+E85+E68+E50+E25</f>
        <v>6</v>
      </c>
      <c r="F115" s="20"/>
      <c r="G115" s="60"/>
      <c r="H115" s="60">
        <v>1500</v>
      </c>
      <c r="I115" s="61">
        <f>H115*E115</f>
        <v>9000</v>
      </c>
    </row>
    <row r="116" spans="2:9">
      <c r="B116" s="15"/>
      <c r="C116" s="20"/>
      <c r="D116" s="17"/>
      <c r="E116" s="17"/>
      <c r="F116" s="20"/>
      <c r="G116" s="60"/>
      <c r="H116" s="60"/>
      <c r="I116" s="61"/>
    </row>
    <row r="117" spans="2:9">
      <c r="B117" s="15"/>
      <c r="C117" s="27" t="s">
        <v>239</v>
      </c>
      <c r="D117" s="17"/>
      <c r="E117" s="17"/>
      <c r="F117" s="20"/>
      <c r="G117" s="60">
        <f>SUM(G11:G116)</f>
        <v>9947101</v>
      </c>
      <c r="H117" s="60"/>
      <c r="I117" s="61">
        <f>SUM(I11:I116)</f>
        <v>941038</v>
      </c>
    </row>
    <row r="118" spans="2:9">
      <c r="B118" s="15"/>
      <c r="C118" s="20"/>
      <c r="D118" s="17"/>
      <c r="E118" s="17"/>
      <c r="F118" s="20"/>
      <c r="G118" s="60"/>
      <c r="H118" s="60"/>
      <c r="I118" s="61"/>
    </row>
    <row r="119" spans="2:9">
      <c r="B119" s="64" t="s">
        <v>46</v>
      </c>
      <c r="C119" s="21" t="s">
        <v>240</v>
      </c>
      <c r="D119" s="17"/>
      <c r="E119" s="17"/>
      <c r="F119" s="20"/>
      <c r="G119" s="60"/>
      <c r="H119" s="60"/>
      <c r="I119" s="61"/>
    </row>
    <row r="120" spans="2:9">
      <c r="B120" s="15"/>
      <c r="C120" s="20"/>
      <c r="D120" s="17"/>
      <c r="E120" s="17"/>
      <c r="F120" s="20"/>
      <c r="G120" s="60"/>
      <c r="H120" s="60"/>
      <c r="I120" s="61"/>
    </row>
    <row r="121" spans="2:9">
      <c r="B121" s="15" t="s">
        <v>14</v>
      </c>
      <c r="C121" s="20" t="s">
        <v>374</v>
      </c>
      <c r="D121" s="17" t="s">
        <v>45</v>
      </c>
      <c r="E121" s="17">
        <v>1</v>
      </c>
      <c r="F121" s="60">
        <v>41000</v>
      </c>
      <c r="G121" s="60">
        <f t="shared" si="2"/>
        <v>41000</v>
      </c>
      <c r="H121" s="60">
        <v>4120</v>
      </c>
      <c r="I121" s="61">
        <f t="shared" si="3"/>
        <v>4120</v>
      </c>
    </row>
    <row r="122" spans="2:9">
      <c r="B122" s="15"/>
      <c r="C122" s="20"/>
      <c r="D122" s="17"/>
      <c r="E122" s="17"/>
      <c r="F122" s="20"/>
      <c r="G122" s="60"/>
      <c r="H122" s="60"/>
      <c r="I122" s="61"/>
    </row>
    <row r="123" spans="2:9">
      <c r="B123" s="15" t="s">
        <v>26</v>
      </c>
      <c r="C123" s="20" t="s">
        <v>242</v>
      </c>
      <c r="D123" s="17" t="s">
        <v>45</v>
      </c>
      <c r="E123" s="17"/>
      <c r="F123" s="60">
        <v>6460984</v>
      </c>
      <c r="G123" s="60">
        <f t="shared" si="2"/>
        <v>0</v>
      </c>
      <c r="H123" s="60">
        <v>419250</v>
      </c>
      <c r="I123" s="61">
        <f t="shared" si="3"/>
        <v>0</v>
      </c>
    </row>
    <row r="124" spans="2:9">
      <c r="B124" s="15"/>
      <c r="C124" s="20"/>
      <c r="D124" s="17"/>
      <c r="E124" s="17"/>
      <c r="F124" s="20"/>
      <c r="G124" s="60"/>
      <c r="H124" s="60"/>
      <c r="I124" s="61"/>
    </row>
    <row r="125" spans="2:9">
      <c r="B125" s="15" t="s">
        <v>47</v>
      </c>
      <c r="C125" s="20" t="s">
        <v>245</v>
      </c>
      <c r="D125" s="17" t="s">
        <v>45</v>
      </c>
      <c r="E125" s="17"/>
      <c r="F125" s="60">
        <v>618700</v>
      </c>
      <c r="G125" s="60">
        <f t="shared" si="2"/>
        <v>0</v>
      </c>
      <c r="H125" s="60">
        <v>10000</v>
      </c>
      <c r="I125" s="61">
        <f t="shared" si="3"/>
        <v>0</v>
      </c>
    </row>
    <row r="126" spans="2:9">
      <c r="B126" s="15"/>
      <c r="C126" s="20" t="s">
        <v>247</v>
      </c>
      <c r="D126" s="17"/>
      <c r="E126" s="17"/>
      <c r="F126" s="20"/>
      <c r="G126" s="60"/>
      <c r="H126" s="60"/>
      <c r="I126" s="61"/>
    </row>
    <row r="127" spans="2:9">
      <c r="B127" s="15"/>
      <c r="C127" s="20" t="s">
        <v>244</v>
      </c>
      <c r="D127" s="17"/>
      <c r="E127" s="17"/>
      <c r="F127" s="20"/>
      <c r="G127" s="60"/>
      <c r="H127" s="60"/>
      <c r="I127" s="61"/>
    </row>
    <row r="128" spans="2:9">
      <c r="B128" s="15"/>
      <c r="C128" s="20"/>
      <c r="D128" s="17"/>
      <c r="E128" s="17"/>
      <c r="F128" s="20"/>
      <c r="G128" s="60"/>
      <c r="H128" s="60"/>
      <c r="I128" s="61"/>
    </row>
    <row r="129" spans="2:9">
      <c r="B129" s="15" t="s">
        <v>49</v>
      </c>
      <c r="C129" s="20" t="s">
        <v>246</v>
      </c>
      <c r="D129" s="17" t="s">
        <v>45</v>
      </c>
      <c r="E129" s="17">
        <v>1</v>
      </c>
      <c r="F129" s="60">
        <v>4969530</v>
      </c>
      <c r="G129" s="60">
        <f t="shared" si="2"/>
        <v>4969530</v>
      </c>
      <c r="H129" s="60">
        <v>419230</v>
      </c>
      <c r="I129" s="61">
        <f t="shared" si="3"/>
        <v>419230</v>
      </c>
    </row>
    <row r="130" spans="2:9">
      <c r="B130" s="15"/>
      <c r="C130" s="20"/>
      <c r="D130" s="17"/>
      <c r="E130" s="17"/>
      <c r="F130" s="20"/>
      <c r="G130" s="60">
        <f t="shared" si="2"/>
        <v>0</v>
      </c>
      <c r="H130" s="60"/>
      <c r="I130" s="61"/>
    </row>
    <row r="131" spans="2:9">
      <c r="B131" s="15" t="s">
        <v>50</v>
      </c>
      <c r="C131" s="20" t="s">
        <v>245</v>
      </c>
      <c r="D131" s="17" t="s">
        <v>45</v>
      </c>
      <c r="E131" s="17">
        <v>1</v>
      </c>
      <c r="F131" s="60">
        <v>457004</v>
      </c>
      <c r="G131" s="60">
        <f t="shared" si="2"/>
        <v>457004</v>
      </c>
      <c r="H131" s="60">
        <v>10000</v>
      </c>
      <c r="I131" s="61">
        <f t="shared" si="3"/>
        <v>10000</v>
      </c>
    </row>
    <row r="132" spans="2:9">
      <c r="B132" s="15"/>
      <c r="C132" s="20" t="s">
        <v>247</v>
      </c>
      <c r="D132" s="17"/>
      <c r="E132" s="17"/>
      <c r="F132" s="20"/>
      <c r="G132" s="60"/>
      <c r="H132" s="60"/>
      <c r="I132" s="61"/>
    </row>
    <row r="133" spans="2:9">
      <c r="B133" s="15"/>
      <c r="C133" s="20" t="s">
        <v>244</v>
      </c>
      <c r="D133" s="17"/>
      <c r="E133" s="17"/>
      <c r="F133" s="20"/>
      <c r="G133" s="60"/>
      <c r="H133" s="60"/>
      <c r="I133" s="61"/>
    </row>
    <row r="134" spans="2:9">
      <c r="B134" s="15"/>
      <c r="C134" s="20"/>
      <c r="D134" s="17"/>
      <c r="E134" s="17"/>
      <c r="F134" s="20"/>
      <c r="G134" s="60"/>
      <c r="H134" s="60"/>
      <c r="I134" s="61"/>
    </row>
    <row r="135" spans="2:9">
      <c r="B135" s="15" t="s">
        <v>52</v>
      </c>
      <c r="C135" s="20" t="s">
        <v>249</v>
      </c>
      <c r="D135" s="17" t="s">
        <v>35</v>
      </c>
      <c r="E135" s="17">
        <v>5</v>
      </c>
      <c r="F135" s="8">
        <v>27540</v>
      </c>
      <c r="G135" s="60">
        <f t="shared" si="2"/>
        <v>137700</v>
      </c>
      <c r="H135" s="60">
        <v>10000</v>
      </c>
      <c r="I135" s="61">
        <f t="shared" si="3"/>
        <v>50000</v>
      </c>
    </row>
    <row r="136" spans="2:9">
      <c r="B136" s="15"/>
      <c r="C136" s="20" t="s">
        <v>248</v>
      </c>
      <c r="D136" s="17"/>
      <c r="E136" s="17"/>
      <c r="F136" s="8"/>
      <c r="G136" s="60"/>
      <c r="H136" s="60"/>
      <c r="I136" s="61"/>
    </row>
    <row r="137" spans="2:9">
      <c r="B137" s="15"/>
      <c r="C137" s="20"/>
      <c r="D137" s="17"/>
      <c r="E137" s="17"/>
      <c r="F137" s="8"/>
      <c r="G137" s="60"/>
      <c r="H137" s="60"/>
      <c r="I137" s="61"/>
    </row>
    <row r="138" spans="2:9">
      <c r="B138" s="15"/>
      <c r="C138" s="20"/>
      <c r="D138" s="17"/>
      <c r="E138" s="17"/>
      <c r="F138" s="8"/>
      <c r="G138" s="60"/>
      <c r="H138" s="60"/>
      <c r="I138" s="61"/>
    </row>
    <row r="139" spans="2:9">
      <c r="B139" s="15" t="s">
        <v>53</v>
      </c>
      <c r="C139" s="20" t="s">
        <v>250</v>
      </c>
      <c r="D139" s="17" t="s">
        <v>35</v>
      </c>
      <c r="E139" s="17">
        <v>20</v>
      </c>
      <c r="F139" s="60">
        <v>27540</v>
      </c>
      <c r="G139" s="60">
        <f t="shared" si="2"/>
        <v>550800</v>
      </c>
      <c r="H139" s="60">
        <v>10000</v>
      </c>
      <c r="I139" s="61">
        <f t="shared" si="3"/>
        <v>200000</v>
      </c>
    </row>
    <row r="140" spans="2:9">
      <c r="B140" s="15"/>
      <c r="C140" s="20" t="s">
        <v>51</v>
      </c>
      <c r="D140" s="17"/>
      <c r="E140" s="17"/>
      <c r="F140" s="20"/>
      <c r="G140" s="60"/>
      <c r="H140" s="60"/>
      <c r="I140" s="61"/>
    </row>
    <row r="141" spans="2:9">
      <c r="B141" s="15"/>
      <c r="C141" s="20"/>
      <c r="D141" s="17"/>
      <c r="E141" s="17"/>
      <c r="F141" s="20"/>
      <c r="G141" s="60"/>
      <c r="H141" s="60"/>
      <c r="I141" s="61"/>
    </row>
    <row r="142" spans="2:9">
      <c r="B142" s="15" t="s">
        <v>92</v>
      </c>
      <c r="C142" s="20" t="s">
        <v>251</v>
      </c>
      <c r="D142" s="17" t="s">
        <v>45</v>
      </c>
      <c r="E142" s="17">
        <v>1</v>
      </c>
      <c r="F142" s="60"/>
      <c r="G142" s="60"/>
      <c r="H142" s="60">
        <v>22500</v>
      </c>
      <c r="I142" s="61">
        <f t="shared" ref="I142:I202" si="4">H142*E142</f>
        <v>22500</v>
      </c>
    </row>
    <row r="143" spans="2:9">
      <c r="B143" s="15"/>
      <c r="C143" s="20"/>
      <c r="D143" s="17"/>
      <c r="E143" s="17"/>
      <c r="F143" s="20"/>
      <c r="G143" s="60"/>
      <c r="H143" s="60"/>
      <c r="I143" s="61"/>
    </row>
    <row r="144" spans="2:9">
      <c r="B144" s="15" t="s">
        <v>93</v>
      </c>
      <c r="C144" s="20" t="s">
        <v>252</v>
      </c>
      <c r="D144" s="17" t="s">
        <v>35</v>
      </c>
      <c r="E144" s="17">
        <v>1</v>
      </c>
      <c r="F144" s="60">
        <v>85000</v>
      </c>
      <c r="G144" s="60">
        <f t="shared" ref="G144:G202" si="5">F144*E144</f>
        <v>85000</v>
      </c>
      <c r="H144" s="60">
        <v>47500</v>
      </c>
      <c r="I144" s="61">
        <f t="shared" si="4"/>
        <v>47500</v>
      </c>
    </row>
    <row r="145" spans="2:9">
      <c r="B145" s="15"/>
      <c r="C145" s="20"/>
      <c r="D145" s="17"/>
      <c r="E145" s="17"/>
      <c r="F145" s="20"/>
      <c r="G145" s="60"/>
      <c r="H145" s="60"/>
      <c r="I145" s="61"/>
    </row>
    <row r="146" spans="2:9">
      <c r="B146" s="15" t="s">
        <v>94</v>
      </c>
      <c r="C146" s="20" t="s">
        <v>182</v>
      </c>
      <c r="D146" s="17" t="s">
        <v>45</v>
      </c>
      <c r="E146" s="17">
        <v>1</v>
      </c>
      <c r="F146" s="20"/>
      <c r="G146" s="60"/>
      <c r="H146" s="60">
        <v>1500</v>
      </c>
      <c r="I146" s="61">
        <f t="shared" si="4"/>
        <v>1500</v>
      </c>
    </row>
    <row r="147" spans="2:9">
      <c r="B147" s="15"/>
      <c r="C147" s="20"/>
      <c r="D147" s="17"/>
      <c r="E147" s="17"/>
      <c r="F147" s="20"/>
      <c r="G147" s="60"/>
      <c r="H147" s="60"/>
      <c r="I147" s="61"/>
    </row>
    <row r="148" spans="2:9">
      <c r="B148" s="15"/>
      <c r="C148" s="27" t="s">
        <v>183</v>
      </c>
      <c r="D148" s="17"/>
      <c r="E148" s="17"/>
      <c r="F148" s="20"/>
      <c r="G148" s="60">
        <f>SUM(G121:G147)</f>
        <v>6241034</v>
      </c>
      <c r="H148" s="60"/>
      <c r="I148" s="61">
        <f>SUM(I121:I147)</f>
        <v>754850</v>
      </c>
    </row>
    <row r="149" spans="2:9">
      <c r="B149" s="15"/>
      <c r="C149" s="20"/>
      <c r="D149" s="17"/>
      <c r="E149" s="17"/>
      <c r="F149" s="20"/>
      <c r="G149" s="60"/>
      <c r="H149" s="60"/>
      <c r="I149" s="61"/>
    </row>
    <row r="150" spans="2:9">
      <c r="B150" s="65" t="s">
        <v>54</v>
      </c>
      <c r="C150" s="66" t="s">
        <v>377</v>
      </c>
      <c r="D150" s="67"/>
      <c r="E150" s="68"/>
      <c r="F150" s="69"/>
      <c r="G150" s="60"/>
      <c r="H150" s="70"/>
      <c r="I150" s="61"/>
    </row>
    <row r="151" spans="2:9">
      <c r="B151" s="65"/>
      <c r="C151" s="71" t="s">
        <v>142</v>
      </c>
      <c r="D151" s="67"/>
      <c r="E151" s="72"/>
      <c r="F151" s="69"/>
      <c r="G151" s="60"/>
      <c r="H151" s="70"/>
      <c r="I151" s="61"/>
    </row>
    <row r="152" spans="2:9">
      <c r="B152" s="65" t="s">
        <v>20</v>
      </c>
      <c r="C152" s="73" t="s">
        <v>95</v>
      </c>
      <c r="D152" s="67" t="s">
        <v>11</v>
      </c>
      <c r="E152" s="72"/>
      <c r="F152" s="69">
        <v>315000</v>
      </c>
      <c r="G152" s="60">
        <f t="shared" si="5"/>
        <v>0</v>
      </c>
      <c r="H152" s="70">
        <v>24000</v>
      </c>
      <c r="I152" s="61">
        <f t="shared" si="4"/>
        <v>0</v>
      </c>
    </row>
    <row r="153" spans="2:9">
      <c r="B153" s="65" t="s">
        <v>21</v>
      </c>
      <c r="C153" s="73" t="s">
        <v>96</v>
      </c>
      <c r="D153" s="67" t="s">
        <v>11</v>
      </c>
      <c r="E153" s="72"/>
      <c r="F153" s="69">
        <v>229000</v>
      </c>
      <c r="G153" s="60">
        <f t="shared" si="5"/>
        <v>0</v>
      </c>
      <c r="H153" s="70">
        <v>24000</v>
      </c>
      <c r="I153" s="61">
        <f t="shared" si="4"/>
        <v>0</v>
      </c>
    </row>
    <row r="154" spans="2:9">
      <c r="B154" s="65" t="s">
        <v>22</v>
      </c>
      <c r="C154" s="73" t="s">
        <v>97</v>
      </c>
      <c r="D154" s="67" t="s">
        <v>11</v>
      </c>
      <c r="E154" s="74">
        <v>2</v>
      </c>
      <c r="F154" s="75">
        <v>221650</v>
      </c>
      <c r="G154" s="60">
        <f>F154+E154</f>
        <v>221652</v>
      </c>
      <c r="H154" s="70">
        <v>24100</v>
      </c>
      <c r="I154" s="61">
        <f t="shared" si="4"/>
        <v>48200</v>
      </c>
    </row>
    <row r="155" spans="2:9">
      <c r="B155" s="65" t="s">
        <v>23</v>
      </c>
      <c r="C155" s="73" t="s">
        <v>98</v>
      </c>
      <c r="D155" s="67" t="s">
        <v>11</v>
      </c>
      <c r="E155" s="74">
        <v>7</v>
      </c>
      <c r="F155" s="76">
        <v>215687</v>
      </c>
      <c r="G155" s="60">
        <f t="shared" si="5"/>
        <v>1509809</v>
      </c>
      <c r="H155" s="70">
        <v>24100</v>
      </c>
      <c r="I155" s="61">
        <f t="shared" si="4"/>
        <v>168700</v>
      </c>
    </row>
    <row r="156" spans="2:9">
      <c r="B156" s="65" t="s">
        <v>24</v>
      </c>
      <c r="C156" s="73" t="s">
        <v>99</v>
      </c>
      <c r="D156" s="67" t="s">
        <v>11</v>
      </c>
      <c r="E156" s="74"/>
      <c r="F156" s="76">
        <v>195756</v>
      </c>
      <c r="G156" s="60">
        <f t="shared" si="5"/>
        <v>0</v>
      </c>
      <c r="H156" s="70">
        <v>24100</v>
      </c>
      <c r="I156" s="61">
        <f t="shared" si="4"/>
        <v>0</v>
      </c>
    </row>
    <row r="157" spans="2:9">
      <c r="B157" s="65" t="s">
        <v>25</v>
      </c>
      <c r="C157" s="73" t="s">
        <v>100</v>
      </c>
      <c r="D157" s="67" t="s">
        <v>11</v>
      </c>
      <c r="E157" s="74">
        <v>4</v>
      </c>
      <c r="F157" s="75">
        <v>175840</v>
      </c>
      <c r="G157" s="60">
        <f t="shared" si="5"/>
        <v>703360</v>
      </c>
      <c r="H157" s="70">
        <v>24100</v>
      </c>
      <c r="I157" s="61">
        <f t="shared" si="4"/>
        <v>96400</v>
      </c>
    </row>
    <row r="158" spans="2:9">
      <c r="B158" s="65" t="s">
        <v>55</v>
      </c>
      <c r="C158" s="73" t="s">
        <v>101</v>
      </c>
      <c r="D158" s="67" t="s">
        <v>11</v>
      </c>
      <c r="E158" s="74">
        <v>80</v>
      </c>
      <c r="F158" s="75">
        <v>125105</v>
      </c>
      <c r="G158" s="60">
        <f t="shared" si="5"/>
        <v>10008400</v>
      </c>
      <c r="H158" s="70">
        <v>24100</v>
      </c>
      <c r="I158" s="61">
        <f t="shared" si="4"/>
        <v>1928000</v>
      </c>
    </row>
    <row r="159" spans="2:9">
      <c r="B159" s="65" t="s">
        <v>56</v>
      </c>
      <c r="C159" s="73" t="s">
        <v>379</v>
      </c>
      <c r="D159" s="67" t="s">
        <v>11</v>
      </c>
      <c r="E159" s="74">
        <v>50</v>
      </c>
      <c r="F159" s="69">
        <v>5320</v>
      </c>
      <c r="G159" s="60">
        <f t="shared" si="5"/>
        <v>266000</v>
      </c>
      <c r="H159" s="70">
        <v>528</v>
      </c>
      <c r="I159" s="61">
        <f t="shared" si="4"/>
        <v>26400</v>
      </c>
    </row>
    <row r="160" spans="2:9">
      <c r="B160" s="65" t="s">
        <v>57</v>
      </c>
      <c r="C160" s="73" t="s">
        <v>255</v>
      </c>
      <c r="D160" s="67" t="s">
        <v>11</v>
      </c>
      <c r="E160" s="74">
        <v>30</v>
      </c>
      <c r="F160" s="69">
        <v>6800</v>
      </c>
      <c r="G160" s="60">
        <f t="shared" si="5"/>
        <v>204000</v>
      </c>
      <c r="H160" s="70">
        <v>710</v>
      </c>
      <c r="I160" s="61">
        <f t="shared" si="4"/>
        <v>21300</v>
      </c>
    </row>
    <row r="161" spans="2:9">
      <c r="B161" s="65" t="s">
        <v>58</v>
      </c>
      <c r="C161" s="73" t="s">
        <v>256</v>
      </c>
      <c r="D161" s="67" t="s">
        <v>11</v>
      </c>
      <c r="E161" s="74">
        <v>160</v>
      </c>
      <c r="F161" s="69">
        <v>1250</v>
      </c>
      <c r="G161" s="60">
        <f t="shared" si="5"/>
        <v>200000</v>
      </c>
      <c r="H161" s="70">
        <v>120</v>
      </c>
      <c r="I161" s="61">
        <f t="shared" si="4"/>
        <v>19200</v>
      </c>
    </row>
    <row r="162" spans="2:9" ht="25.5">
      <c r="B162" s="65" t="s">
        <v>59</v>
      </c>
      <c r="C162" s="73" t="s">
        <v>257</v>
      </c>
      <c r="D162" s="67" t="s">
        <v>12</v>
      </c>
      <c r="E162" s="74"/>
      <c r="F162" s="69">
        <v>3000</v>
      </c>
      <c r="G162" s="60">
        <f t="shared" si="5"/>
        <v>0</v>
      </c>
      <c r="H162" s="70">
        <v>305</v>
      </c>
      <c r="I162" s="61">
        <f t="shared" si="4"/>
        <v>0</v>
      </c>
    </row>
    <row r="163" spans="2:9" ht="25.5">
      <c r="B163" s="65" t="s">
        <v>61</v>
      </c>
      <c r="C163" s="73" t="s">
        <v>258</v>
      </c>
      <c r="D163" s="67" t="s">
        <v>12</v>
      </c>
      <c r="E163" s="74">
        <v>3050</v>
      </c>
      <c r="F163" s="69">
        <v>2500</v>
      </c>
      <c r="G163" s="60">
        <f t="shared" si="5"/>
        <v>7625000</v>
      </c>
      <c r="H163" s="70">
        <v>305</v>
      </c>
      <c r="I163" s="61">
        <f t="shared" si="4"/>
        <v>930250</v>
      </c>
    </row>
    <row r="164" spans="2:9" ht="25.5">
      <c r="B164" s="65" t="s">
        <v>62</v>
      </c>
      <c r="C164" s="73" t="s">
        <v>259</v>
      </c>
      <c r="D164" s="67" t="s">
        <v>12</v>
      </c>
      <c r="E164" s="74">
        <v>2450</v>
      </c>
      <c r="F164" s="69">
        <v>1000</v>
      </c>
      <c r="G164" s="60">
        <f t="shared" si="5"/>
        <v>2450000</v>
      </c>
      <c r="H164" s="70">
        <v>215</v>
      </c>
      <c r="I164" s="61">
        <f t="shared" si="4"/>
        <v>526750</v>
      </c>
    </row>
    <row r="165" spans="2:9" ht="25.5">
      <c r="B165" s="65" t="s">
        <v>63</v>
      </c>
      <c r="C165" s="73" t="s">
        <v>260</v>
      </c>
      <c r="D165" s="67" t="s">
        <v>12</v>
      </c>
      <c r="E165" s="74">
        <v>500</v>
      </c>
      <c r="F165" s="69">
        <v>400</v>
      </c>
      <c r="G165" s="60">
        <f t="shared" si="5"/>
        <v>200000</v>
      </c>
      <c r="H165" s="70">
        <v>125</v>
      </c>
      <c r="I165" s="61">
        <f t="shared" si="4"/>
        <v>62500</v>
      </c>
    </row>
    <row r="166" spans="2:9">
      <c r="B166" s="65" t="s">
        <v>88</v>
      </c>
      <c r="C166" s="73" t="s">
        <v>60</v>
      </c>
      <c r="D166" s="67" t="s">
        <v>11</v>
      </c>
      <c r="E166" s="74">
        <v>60</v>
      </c>
      <c r="F166" s="69">
        <v>2100</v>
      </c>
      <c r="G166" s="60">
        <f t="shared" si="5"/>
        <v>126000</v>
      </c>
      <c r="H166" s="70">
        <v>310</v>
      </c>
      <c r="I166" s="61">
        <f t="shared" si="4"/>
        <v>18600</v>
      </c>
    </row>
    <row r="167" spans="2:9">
      <c r="B167" s="65" t="s">
        <v>102</v>
      </c>
      <c r="C167" s="73" t="s">
        <v>261</v>
      </c>
      <c r="D167" s="67" t="s">
        <v>11</v>
      </c>
      <c r="E167" s="68"/>
      <c r="F167" s="69"/>
      <c r="G167" s="60">
        <f t="shared" si="5"/>
        <v>0</v>
      </c>
      <c r="H167" s="70"/>
      <c r="I167" s="61"/>
    </row>
    <row r="168" spans="2:9">
      <c r="B168" s="65" t="s">
        <v>103</v>
      </c>
      <c r="C168" s="77" t="s">
        <v>262</v>
      </c>
      <c r="D168" s="67" t="s">
        <v>11</v>
      </c>
      <c r="E168" s="74">
        <v>7</v>
      </c>
      <c r="F168" s="74">
        <v>85000</v>
      </c>
      <c r="G168" s="60">
        <f t="shared" si="5"/>
        <v>595000</v>
      </c>
      <c r="H168" s="70">
        <v>25000</v>
      </c>
      <c r="I168" s="61">
        <f t="shared" si="4"/>
        <v>175000</v>
      </c>
    </row>
    <row r="169" spans="2:9">
      <c r="B169" s="65" t="s">
        <v>104</v>
      </c>
      <c r="C169" s="77" t="s">
        <v>182</v>
      </c>
      <c r="D169" s="67" t="s">
        <v>11</v>
      </c>
      <c r="E169" s="76">
        <f>E158+E157+E156+E155+E154+E153+E152</f>
        <v>93</v>
      </c>
      <c r="F169" s="74"/>
      <c r="G169" s="60"/>
      <c r="H169" s="70">
        <v>1500</v>
      </c>
      <c r="I169" s="61">
        <f t="shared" si="4"/>
        <v>139500</v>
      </c>
    </row>
    <row r="170" spans="2:9">
      <c r="B170" s="65"/>
      <c r="C170" s="66" t="s">
        <v>263</v>
      </c>
      <c r="D170" s="67"/>
      <c r="E170" s="68"/>
      <c r="F170" s="69"/>
      <c r="G170" s="60">
        <f>SUM(G152:G169)</f>
        <v>24109221</v>
      </c>
      <c r="H170" s="70"/>
      <c r="I170" s="61">
        <f>SUM(I152:I169)</f>
        <v>4160800</v>
      </c>
    </row>
    <row r="171" spans="2:9">
      <c r="B171" s="65"/>
      <c r="C171" s="73"/>
      <c r="D171" s="67"/>
      <c r="E171" s="68"/>
      <c r="F171" s="69"/>
      <c r="G171" s="60"/>
      <c r="H171" s="70"/>
      <c r="I171" s="61"/>
    </row>
    <row r="172" spans="2:9">
      <c r="B172" s="65"/>
      <c r="C172" s="73"/>
      <c r="D172" s="67"/>
      <c r="E172" s="68"/>
      <c r="F172" s="69"/>
      <c r="G172" s="60"/>
      <c r="H172" s="70"/>
      <c r="I172" s="61"/>
    </row>
    <row r="173" spans="2:9">
      <c r="B173" s="65" t="s">
        <v>64</v>
      </c>
      <c r="C173" s="78" t="s">
        <v>264</v>
      </c>
      <c r="D173" s="67"/>
      <c r="E173" s="68"/>
      <c r="F173" s="69"/>
      <c r="G173" s="60"/>
      <c r="H173" s="70"/>
      <c r="I173" s="61"/>
    </row>
    <row r="174" spans="2:9">
      <c r="B174" s="65"/>
      <c r="C174" s="78"/>
      <c r="D174" s="67"/>
      <c r="E174" s="68"/>
      <c r="F174" s="69"/>
      <c r="G174" s="60"/>
      <c r="H174" s="70"/>
      <c r="I174" s="61"/>
    </row>
    <row r="175" spans="2:9">
      <c r="B175" s="65"/>
      <c r="C175" s="79" t="s">
        <v>142</v>
      </c>
      <c r="D175" s="67"/>
      <c r="E175" s="68"/>
      <c r="F175" s="69"/>
      <c r="G175" s="60"/>
      <c r="H175" s="70"/>
      <c r="I175" s="61"/>
    </row>
    <row r="176" spans="2:9">
      <c r="B176" s="65"/>
      <c r="C176" s="79"/>
      <c r="D176" s="67"/>
      <c r="E176" s="68"/>
      <c r="F176" s="69"/>
      <c r="G176" s="60"/>
      <c r="H176" s="70"/>
      <c r="I176" s="61"/>
    </row>
    <row r="177" spans="2:9">
      <c r="B177" s="65" t="s">
        <v>65</v>
      </c>
      <c r="C177" s="77" t="s">
        <v>266</v>
      </c>
      <c r="D177" s="67" t="s">
        <v>11</v>
      </c>
      <c r="E177" s="80"/>
      <c r="F177" s="81">
        <v>361108</v>
      </c>
      <c r="G177" s="60">
        <f t="shared" si="5"/>
        <v>0</v>
      </c>
      <c r="H177" s="70">
        <v>5200</v>
      </c>
      <c r="I177" s="61">
        <f t="shared" si="4"/>
        <v>0</v>
      </c>
    </row>
    <row r="178" spans="2:9">
      <c r="B178" s="65"/>
      <c r="C178" s="82"/>
      <c r="D178" s="67"/>
      <c r="E178" s="83"/>
      <c r="F178" s="20"/>
      <c r="G178" s="60"/>
      <c r="H178" s="70"/>
      <c r="I178" s="61"/>
    </row>
    <row r="179" spans="2:9">
      <c r="B179" s="65" t="s">
        <v>67</v>
      </c>
      <c r="C179" s="84" t="s">
        <v>267</v>
      </c>
      <c r="D179" s="67" t="s">
        <v>11</v>
      </c>
      <c r="E179" s="83"/>
      <c r="F179" s="81">
        <v>352066</v>
      </c>
      <c r="G179" s="60">
        <f t="shared" si="5"/>
        <v>0</v>
      </c>
      <c r="H179" s="70">
        <v>5200</v>
      </c>
      <c r="I179" s="61">
        <f t="shared" si="4"/>
        <v>0</v>
      </c>
    </row>
    <row r="180" spans="2:9">
      <c r="B180" s="65"/>
      <c r="C180" s="82"/>
      <c r="D180" s="67"/>
      <c r="E180" s="83"/>
      <c r="F180" s="20"/>
      <c r="G180" s="60"/>
      <c r="H180" s="70"/>
      <c r="I180" s="61"/>
    </row>
    <row r="181" spans="2:9">
      <c r="B181" s="65" t="s">
        <v>68</v>
      </c>
      <c r="C181" s="84" t="s">
        <v>268</v>
      </c>
      <c r="D181" s="67" t="s">
        <v>11</v>
      </c>
      <c r="E181" s="83"/>
      <c r="F181" s="81">
        <v>84525</v>
      </c>
      <c r="G181" s="60">
        <f t="shared" si="5"/>
        <v>0</v>
      </c>
      <c r="H181" s="70">
        <v>400</v>
      </c>
      <c r="I181" s="61">
        <f t="shared" si="4"/>
        <v>0</v>
      </c>
    </row>
    <row r="182" spans="2:9">
      <c r="B182" s="65"/>
      <c r="C182" s="85"/>
      <c r="D182" s="67"/>
      <c r="E182" s="83"/>
      <c r="F182" s="20"/>
      <c r="G182" s="60"/>
      <c r="H182" s="70"/>
      <c r="I182" s="61"/>
    </row>
    <row r="183" spans="2:9">
      <c r="B183" s="65" t="s">
        <v>76</v>
      </c>
      <c r="C183" s="77" t="s">
        <v>269</v>
      </c>
      <c r="D183" s="67" t="s">
        <v>11</v>
      </c>
      <c r="E183" s="83"/>
      <c r="F183" s="81">
        <v>12158</v>
      </c>
      <c r="G183" s="60">
        <f t="shared" si="5"/>
        <v>0</v>
      </c>
      <c r="H183" s="70">
        <v>1500</v>
      </c>
      <c r="I183" s="61">
        <f t="shared" si="4"/>
        <v>0</v>
      </c>
    </row>
    <row r="184" spans="2:9">
      <c r="B184" s="65" t="s">
        <v>77</v>
      </c>
      <c r="C184" s="77" t="s">
        <v>270</v>
      </c>
      <c r="D184" s="67"/>
      <c r="E184" s="80"/>
      <c r="F184" s="20"/>
      <c r="G184" s="60"/>
      <c r="H184" s="70"/>
      <c r="I184" s="61"/>
    </row>
    <row r="185" spans="2:9">
      <c r="B185" s="65" t="s">
        <v>78</v>
      </c>
      <c r="C185" s="77" t="s">
        <v>271</v>
      </c>
      <c r="D185" s="67" t="s">
        <v>11</v>
      </c>
      <c r="E185" s="80"/>
      <c r="F185" s="86">
        <v>1000</v>
      </c>
      <c r="G185" s="60">
        <f t="shared" si="5"/>
        <v>0</v>
      </c>
      <c r="H185" s="70">
        <v>100</v>
      </c>
      <c r="I185" s="61">
        <f t="shared" si="4"/>
        <v>0</v>
      </c>
    </row>
    <row r="186" spans="2:9">
      <c r="B186" s="65"/>
      <c r="C186" s="79" t="s">
        <v>272</v>
      </c>
      <c r="D186" s="67"/>
      <c r="E186" s="80"/>
      <c r="F186" s="20"/>
      <c r="G186" s="60"/>
      <c r="H186" s="70"/>
      <c r="I186" s="61"/>
    </row>
    <row r="187" spans="2:9">
      <c r="B187" s="65" t="s">
        <v>79</v>
      </c>
      <c r="C187" s="77" t="s">
        <v>273</v>
      </c>
      <c r="D187" s="67" t="s">
        <v>11</v>
      </c>
      <c r="E187" s="80"/>
      <c r="F187" s="77"/>
      <c r="G187" s="60">
        <f t="shared" si="5"/>
        <v>0</v>
      </c>
      <c r="H187" s="70">
        <v>100000</v>
      </c>
      <c r="I187" s="61">
        <f t="shared" si="4"/>
        <v>0</v>
      </c>
    </row>
    <row r="188" spans="2:9">
      <c r="B188" s="65"/>
      <c r="C188" s="77" t="s">
        <v>275</v>
      </c>
      <c r="D188" s="67"/>
      <c r="E188" s="68"/>
      <c r="F188" s="69"/>
      <c r="G188" s="60"/>
      <c r="H188" s="70"/>
      <c r="I188" s="61"/>
    </row>
    <row r="189" spans="2:9">
      <c r="B189" s="65"/>
      <c r="C189" s="73" t="s">
        <v>274</v>
      </c>
      <c r="D189" s="67"/>
      <c r="E189" s="68"/>
      <c r="F189" s="69"/>
      <c r="G189" s="60"/>
      <c r="H189" s="70"/>
      <c r="I189" s="61"/>
    </row>
    <row r="190" spans="2:9">
      <c r="B190" s="65"/>
      <c r="C190" s="66" t="s">
        <v>373</v>
      </c>
      <c r="D190" s="67"/>
      <c r="E190" s="68"/>
      <c r="F190" s="87"/>
      <c r="G190" s="60">
        <f>SUM(G177:G189)</f>
        <v>0</v>
      </c>
      <c r="H190" s="70"/>
      <c r="I190" s="61">
        <f>SUM(I177:I189)</f>
        <v>0</v>
      </c>
    </row>
    <row r="191" spans="2:9">
      <c r="B191" s="65" t="s">
        <v>69</v>
      </c>
      <c r="C191" s="88" t="s">
        <v>277</v>
      </c>
      <c r="D191" s="67"/>
      <c r="E191" s="68"/>
      <c r="F191" s="69"/>
      <c r="G191" s="60"/>
      <c r="H191" s="70"/>
      <c r="I191" s="61"/>
    </row>
    <row r="192" spans="2:9">
      <c r="B192" s="65"/>
      <c r="C192" s="88" t="s">
        <v>142</v>
      </c>
      <c r="D192" s="67"/>
      <c r="E192" s="68"/>
      <c r="F192" s="69"/>
      <c r="G192" s="60"/>
      <c r="H192" s="70"/>
      <c r="I192" s="61"/>
    </row>
    <row r="193" spans="2:9">
      <c r="B193" s="65" t="s">
        <v>70</v>
      </c>
      <c r="C193" s="89" t="s">
        <v>66</v>
      </c>
      <c r="D193" s="67" t="s">
        <v>11</v>
      </c>
      <c r="E193" s="80">
        <v>5</v>
      </c>
      <c r="F193" s="69">
        <v>5101</v>
      </c>
      <c r="G193" s="60">
        <f t="shared" si="5"/>
        <v>25505</v>
      </c>
      <c r="H193" s="70">
        <v>1250</v>
      </c>
      <c r="I193" s="61">
        <f t="shared" si="4"/>
        <v>6250</v>
      </c>
    </row>
    <row r="194" spans="2:9">
      <c r="B194" s="65" t="s">
        <v>71</v>
      </c>
      <c r="C194" s="89" t="s">
        <v>278</v>
      </c>
      <c r="D194" s="67" t="s">
        <v>11</v>
      </c>
      <c r="E194" s="80">
        <v>5</v>
      </c>
      <c r="F194" s="90">
        <v>61210</v>
      </c>
      <c r="G194" s="60">
        <f t="shared" si="5"/>
        <v>306050</v>
      </c>
      <c r="H194" s="70">
        <v>5140</v>
      </c>
      <c r="I194" s="61">
        <f t="shared" si="4"/>
        <v>25700</v>
      </c>
    </row>
    <row r="195" spans="2:9">
      <c r="B195" s="65" t="s">
        <v>72</v>
      </c>
      <c r="C195" s="89" t="s">
        <v>279</v>
      </c>
      <c r="D195" s="67" t="s">
        <v>11</v>
      </c>
      <c r="E195" s="80">
        <v>5</v>
      </c>
      <c r="F195" s="91">
        <v>19875</v>
      </c>
      <c r="G195" s="60">
        <f t="shared" si="5"/>
        <v>99375</v>
      </c>
      <c r="H195" s="70">
        <v>545</v>
      </c>
      <c r="I195" s="61">
        <f t="shared" si="4"/>
        <v>2725</v>
      </c>
    </row>
    <row r="196" spans="2:9">
      <c r="B196" s="65" t="s">
        <v>73</v>
      </c>
      <c r="C196" s="89" t="s">
        <v>280</v>
      </c>
      <c r="D196" s="67" t="s">
        <v>11</v>
      </c>
      <c r="E196" s="80">
        <v>2</v>
      </c>
      <c r="F196" s="69">
        <v>897</v>
      </c>
      <c r="G196" s="60">
        <f t="shared" si="5"/>
        <v>1794</v>
      </c>
      <c r="H196" s="70">
        <v>145</v>
      </c>
      <c r="I196" s="61">
        <f t="shared" si="4"/>
        <v>290</v>
      </c>
    </row>
    <row r="197" spans="2:9">
      <c r="B197" s="65" t="s">
        <v>82</v>
      </c>
      <c r="C197" s="89" t="s">
        <v>281</v>
      </c>
      <c r="D197" s="67" t="s">
        <v>80</v>
      </c>
      <c r="E197" s="80">
        <v>2</v>
      </c>
      <c r="F197" s="69">
        <v>3088</v>
      </c>
      <c r="G197" s="60">
        <f t="shared" si="5"/>
        <v>6176</v>
      </c>
      <c r="H197" s="70">
        <v>420</v>
      </c>
      <c r="I197" s="61">
        <f t="shared" si="4"/>
        <v>840</v>
      </c>
    </row>
    <row r="198" spans="2:9">
      <c r="B198" s="65" t="s">
        <v>83</v>
      </c>
      <c r="C198" s="89" t="s">
        <v>282</v>
      </c>
      <c r="D198" s="67" t="s">
        <v>80</v>
      </c>
      <c r="E198" s="80">
        <v>1</v>
      </c>
      <c r="F198" s="69">
        <v>5340</v>
      </c>
      <c r="G198" s="60">
        <f t="shared" si="5"/>
        <v>5340</v>
      </c>
      <c r="H198" s="70">
        <v>1250</v>
      </c>
      <c r="I198" s="61">
        <f t="shared" si="4"/>
        <v>1250</v>
      </c>
    </row>
    <row r="199" spans="2:9">
      <c r="B199" s="65" t="s">
        <v>84</v>
      </c>
      <c r="C199" s="89" t="s">
        <v>283</v>
      </c>
      <c r="D199" s="67" t="s">
        <v>81</v>
      </c>
      <c r="E199" s="80">
        <v>1</v>
      </c>
      <c r="F199" s="90">
        <v>560000</v>
      </c>
      <c r="G199" s="60">
        <f t="shared" si="5"/>
        <v>560000</v>
      </c>
      <c r="H199" s="70">
        <v>38450</v>
      </c>
      <c r="I199" s="61">
        <f t="shared" si="4"/>
        <v>38450</v>
      </c>
    </row>
    <row r="200" spans="2:9">
      <c r="B200" s="92"/>
      <c r="C200" s="93" t="s">
        <v>284</v>
      </c>
      <c r="D200" s="93"/>
      <c r="E200" s="93"/>
      <c r="F200" s="94"/>
      <c r="G200" s="60">
        <f>SUM(G193:G199)</f>
        <v>1004240</v>
      </c>
      <c r="H200" s="95"/>
      <c r="I200" s="61">
        <f>SUM(I193:I199)</f>
        <v>75505</v>
      </c>
    </row>
    <row r="201" spans="2:9">
      <c r="B201" s="65" t="s">
        <v>89</v>
      </c>
      <c r="C201" s="66" t="s">
        <v>285</v>
      </c>
      <c r="D201" s="67"/>
      <c r="E201" s="68"/>
      <c r="F201" s="69"/>
      <c r="G201" s="60"/>
      <c r="H201" s="70"/>
      <c r="I201" s="61"/>
    </row>
    <row r="202" spans="2:9">
      <c r="B202" s="65" t="s">
        <v>85</v>
      </c>
      <c r="C202" s="73" t="s">
        <v>286</v>
      </c>
      <c r="D202" s="67" t="s">
        <v>81</v>
      </c>
      <c r="E202" s="68">
        <v>45</v>
      </c>
      <c r="F202" s="96">
        <v>41200</v>
      </c>
      <c r="G202" s="60">
        <f t="shared" si="5"/>
        <v>1854000</v>
      </c>
      <c r="H202" s="97">
        <v>3000</v>
      </c>
      <c r="I202" s="61">
        <f t="shared" si="4"/>
        <v>135000</v>
      </c>
    </row>
    <row r="203" spans="2:9">
      <c r="B203" s="65"/>
      <c r="C203" s="73" t="s">
        <v>287</v>
      </c>
      <c r="D203" s="67"/>
      <c r="E203" s="68"/>
      <c r="F203" s="82"/>
      <c r="G203" s="60"/>
      <c r="H203" s="97"/>
      <c r="I203" s="61"/>
    </row>
    <row r="204" spans="2:9">
      <c r="B204" s="65"/>
      <c r="C204" s="73" t="s">
        <v>288</v>
      </c>
      <c r="D204" s="67"/>
      <c r="E204" s="68"/>
      <c r="F204" s="82"/>
      <c r="G204" s="60"/>
      <c r="H204" s="97"/>
      <c r="I204" s="61"/>
    </row>
    <row r="205" spans="2:9">
      <c r="B205" s="65"/>
      <c r="C205" s="73" t="s">
        <v>106</v>
      </c>
      <c r="D205" s="67"/>
      <c r="E205" s="68"/>
      <c r="F205" s="96"/>
      <c r="G205" s="60"/>
      <c r="H205" s="97"/>
      <c r="I205" s="61"/>
    </row>
    <row r="206" spans="2:9">
      <c r="B206" s="65"/>
      <c r="C206" s="73"/>
      <c r="D206" s="67"/>
      <c r="E206" s="68"/>
      <c r="F206" s="82"/>
      <c r="G206" s="60"/>
      <c r="H206" s="97"/>
      <c r="I206" s="61"/>
    </row>
    <row r="207" spans="2:9">
      <c r="B207" s="65" t="s">
        <v>86</v>
      </c>
      <c r="C207" s="73" t="s">
        <v>290</v>
      </c>
      <c r="D207" s="67" t="s">
        <v>81</v>
      </c>
      <c r="E207" s="68">
        <v>30</v>
      </c>
      <c r="F207" s="96">
        <v>50300</v>
      </c>
      <c r="G207" s="60">
        <f t="shared" ref="G207:G218" si="6">F207*E207</f>
        <v>1509000</v>
      </c>
      <c r="H207" s="97">
        <v>3500</v>
      </c>
      <c r="I207" s="61">
        <f t="shared" ref="I207:I218" si="7">H207*E207</f>
        <v>105000</v>
      </c>
    </row>
    <row r="208" spans="2:9">
      <c r="B208" s="98"/>
      <c r="C208" s="73" t="s">
        <v>287</v>
      </c>
      <c r="D208" s="73"/>
      <c r="E208" s="66"/>
      <c r="F208" s="79"/>
      <c r="G208" s="60"/>
      <c r="H208" s="97"/>
      <c r="I208" s="61"/>
    </row>
    <row r="209" spans="2:9">
      <c r="B209" s="98"/>
      <c r="C209" s="73" t="s">
        <v>288</v>
      </c>
      <c r="D209" s="73"/>
      <c r="E209" s="66"/>
      <c r="F209" s="86"/>
      <c r="G209" s="60"/>
      <c r="H209" s="97"/>
      <c r="I209" s="61"/>
    </row>
    <row r="210" spans="2:9">
      <c r="B210" s="65"/>
      <c r="C210" s="73" t="s">
        <v>292</v>
      </c>
      <c r="D210" s="67"/>
      <c r="E210" s="68"/>
      <c r="F210" s="86"/>
      <c r="G210" s="60"/>
      <c r="H210" s="97"/>
      <c r="I210" s="61"/>
    </row>
    <row r="211" spans="2:9">
      <c r="B211" s="65"/>
      <c r="C211" s="73"/>
      <c r="D211" s="67"/>
      <c r="E211" s="68"/>
      <c r="F211" s="77"/>
      <c r="G211" s="60"/>
      <c r="H211" s="97"/>
      <c r="I211" s="61"/>
    </row>
    <row r="212" spans="2:9">
      <c r="B212" s="65" t="s">
        <v>87</v>
      </c>
      <c r="C212" s="73" t="s">
        <v>293</v>
      </c>
      <c r="D212" s="67" t="s">
        <v>81</v>
      </c>
      <c r="E212" s="68">
        <v>5</v>
      </c>
      <c r="F212" s="99">
        <v>100500</v>
      </c>
      <c r="G212" s="60">
        <f t="shared" si="6"/>
        <v>502500</v>
      </c>
      <c r="H212" s="97">
        <v>4000</v>
      </c>
      <c r="I212" s="61">
        <f t="shared" si="7"/>
        <v>20000</v>
      </c>
    </row>
    <row r="213" spans="2:9">
      <c r="B213" s="65" t="s">
        <v>1</v>
      </c>
      <c r="C213" s="73" t="s">
        <v>380</v>
      </c>
      <c r="D213" s="67"/>
      <c r="E213" s="68"/>
      <c r="F213" s="69"/>
      <c r="G213" s="60"/>
      <c r="H213" s="70"/>
      <c r="I213" s="61"/>
    </row>
    <row r="214" spans="2:9">
      <c r="B214" s="65"/>
      <c r="C214" s="73" t="s">
        <v>295</v>
      </c>
      <c r="D214" s="67"/>
      <c r="E214" s="68"/>
      <c r="F214" s="69"/>
      <c r="G214" s="60"/>
      <c r="H214" s="70"/>
      <c r="I214" s="61"/>
    </row>
    <row r="215" spans="2:9">
      <c r="B215" s="65"/>
      <c r="C215" s="73" t="s">
        <v>296</v>
      </c>
      <c r="D215" s="67"/>
      <c r="E215" s="68"/>
      <c r="F215" s="69"/>
      <c r="G215" s="60"/>
      <c r="H215" s="70"/>
      <c r="I215" s="61"/>
    </row>
    <row r="216" spans="2:9">
      <c r="B216" s="100"/>
      <c r="C216" s="93" t="s">
        <v>297</v>
      </c>
      <c r="D216" s="101"/>
      <c r="E216" s="101"/>
      <c r="F216" s="102"/>
      <c r="G216" s="60">
        <f>SUM(G193:G215)</f>
        <v>5873980</v>
      </c>
      <c r="H216" s="103"/>
      <c r="I216" s="61">
        <f>SUM(I193:I215)</f>
        <v>411010</v>
      </c>
    </row>
    <row r="217" spans="2:9">
      <c r="B217" s="65"/>
      <c r="C217" s="104"/>
      <c r="D217" s="67"/>
      <c r="E217" s="68"/>
      <c r="F217" s="69"/>
      <c r="G217" s="60"/>
      <c r="H217" s="70"/>
      <c r="I217" s="61"/>
    </row>
    <row r="218" spans="2:9">
      <c r="B218" s="65" t="s">
        <v>90</v>
      </c>
      <c r="C218" s="66" t="s">
        <v>298</v>
      </c>
      <c r="D218" s="67" t="s">
        <v>107</v>
      </c>
      <c r="E218" s="68">
        <v>1</v>
      </c>
      <c r="F218" s="69">
        <v>3000000</v>
      </c>
      <c r="G218" s="60">
        <f t="shared" si="6"/>
        <v>3000000</v>
      </c>
      <c r="H218" s="70">
        <v>500000</v>
      </c>
      <c r="I218" s="61">
        <f t="shared" si="7"/>
        <v>500000</v>
      </c>
    </row>
    <row r="219" spans="2:9">
      <c r="B219" s="65"/>
      <c r="C219" s="73"/>
      <c r="D219" s="67"/>
      <c r="E219" s="68"/>
      <c r="F219" s="105"/>
      <c r="G219" s="70"/>
      <c r="H219" s="70"/>
      <c r="I219" s="106"/>
    </row>
    <row r="220" spans="2:9">
      <c r="B220" s="100"/>
      <c r="C220" s="93" t="s">
        <v>284</v>
      </c>
      <c r="D220" s="101"/>
      <c r="E220" s="101"/>
      <c r="F220" s="102"/>
      <c r="G220" s="103">
        <f>SUM(G218:G219)</f>
        <v>3000000</v>
      </c>
      <c r="H220" s="103"/>
      <c r="I220" s="107">
        <f>SUM(I218:I219)</f>
        <v>500000</v>
      </c>
    </row>
    <row r="221" spans="2:9">
      <c r="B221" s="65"/>
      <c r="C221" s="73"/>
      <c r="D221" s="67"/>
      <c r="E221" s="68"/>
      <c r="F221" s="105"/>
      <c r="G221" s="70"/>
      <c r="H221" s="70"/>
      <c r="I221" s="106"/>
    </row>
    <row r="222" spans="2:9">
      <c r="B222" s="65"/>
      <c r="C222" s="108" t="s">
        <v>299</v>
      </c>
      <c r="D222" s="67"/>
      <c r="E222" s="68"/>
      <c r="F222" s="105"/>
      <c r="G222" s="70"/>
      <c r="H222" s="70"/>
      <c r="I222" s="106"/>
    </row>
    <row r="223" spans="2:9">
      <c r="B223" s="65"/>
      <c r="C223" s="66"/>
      <c r="D223" s="67"/>
      <c r="E223" s="68"/>
      <c r="F223" s="105"/>
      <c r="G223" s="70"/>
      <c r="H223" s="70"/>
      <c r="I223" s="106"/>
    </row>
    <row r="224" spans="2:9">
      <c r="B224" s="65" t="s">
        <v>33</v>
      </c>
      <c r="C224" s="73" t="s">
        <v>300</v>
      </c>
      <c r="D224" s="67"/>
      <c r="E224" s="68"/>
      <c r="F224" s="105"/>
      <c r="G224" s="70">
        <f>G117</f>
        <v>9947101</v>
      </c>
      <c r="H224" s="70"/>
      <c r="I224" s="106">
        <f>I117</f>
        <v>941038</v>
      </c>
    </row>
    <row r="225" spans="2:9">
      <c r="B225" s="65" t="s">
        <v>46</v>
      </c>
      <c r="C225" s="73" t="s">
        <v>240</v>
      </c>
      <c r="D225" s="67"/>
      <c r="E225" s="68"/>
      <c r="F225" s="105"/>
      <c r="G225" s="103">
        <f>G148</f>
        <v>6241034</v>
      </c>
      <c r="H225" s="70"/>
      <c r="I225" s="106">
        <f>I148</f>
        <v>754850</v>
      </c>
    </row>
    <row r="226" spans="2:9">
      <c r="B226" s="65" t="s">
        <v>54</v>
      </c>
      <c r="C226" s="73" t="s">
        <v>301</v>
      </c>
      <c r="D226" s="67"/>
      <c r="E226" s="68"/>
      <c r="F226" s="105"/>
      <c r="G226" s="70">
        <f>G170</f>
        <v>24109221</v>
      </c>
      <c r="H226" s="70"/>
      <c r="I226" s="106">
        <f>I170</f>
        <v>4160800</v>
      </c>
    </row>
    <row r="227" spans="2:9">
      <c r="B227" s="65" t="s">
        <v>64</v>
      </c>
      <c r="C227" s="109" t="s">
        <v>264</v>
      </c>
      <c r="D227" s="67"/>
      <c r="E227" s="68"/>
      <c r="F227" s="105"/>
      <c r="G227" s="70">
        <f>G190</f>
        <v>0</v>
      </c>
      <c r="H227" s="70"/>
      <c r="I227" s="106">
        <f>I190</f>
        <v>0</v>
      </c>
    </row>
    <row r="228" spans="2:9">
      <c r="B228" s="65" t="s">
        <v>69</v>
      </c>
      <c r="C228" s="89" t="s">
        <v>277</v>
      </c>
      <c r="D228" s="67"/>
      <c r="E228" s="68"/>
      <c r="F228" s="105"/>
      <c r="G228" s="70">
        <f>G200</f>
        <v>1004240</v>
      </c>
      <c r="H228" s="70"/>
      <c r="I228" s="106">
        <f>I200</f>
        <v>75505</v>
      </c>
    </row>
    <row r="229" spans="2:9">
      <c r="B229" s="65" t="s">
        <v>89</v>
      </c>
      <c r="C229" s="73" t="s">
        <v>108</v>
      </c>
      <c r="D229" s="67"/>
      <c r="E229" s="68"/>
      <c r="F229" s="105"/>
      <c r="G229" s="70">
        <f>G216</f>
        <v>5873980</v>
      </c>
      <c r="H229" s="70"/>
      <c r="I229" s="106">
        <f>I216</f>
        <v>411010</v>
      </c>
    </row>
    <row r="230" spans="2:9">
      <c r="B230" s="65" t="s">
        <v>90</v>
      </c>
      <c r="C230" s="73" t="s">
        <v>298</v>
      </c>
      <c r="D230" s="67"/>
      <c r="E230" s="68"/>
      <c r="F230" s="110"/>
      <c r="G230" s="70">
        <f>G218</f>
        <v>3000000</v>
      </c>
      <c r="H230" s="70"/>
      <c r="I230" s="106">
        <f>I218</f>
        <v>500000</v>
      </c>
    </row>
    <row r="231" spans="2:9">
      <c r="B231" s="65"/>
      <c r="C231" s="66" t="s">
        <v>305</v>
      </c>
      <c r="D231" s="68"/>
      <c r="E231" s="68"/>
      <c r="F231" s="110"/>
      <c r="G231" s="111">
        <f>G230+G229+G228+G227+G226+G225+G224</f>
        <v>50175576</v>
      </c>
      <c r="H231" s="111"/>
      <c r="I231" s="112">
        <f>I230+I229+I228+I227+I226+I225+I224</f>
        <v>6843203</v>
      </c>
    </row>
    <row r="232" spans="2:9">
      <c r="B232" s="113"/>
      <c r="C232" s="114"/>
      <c r="D232" s="223" t="s">
        <v>306</v>
      </c>
      <c r="E232" s="223"/>
      <c r="F232" s="223"/>
      <c r="G232" s="115"/>
      <c r="H232" s="236"/>
      <c r="I232" s="116"/>
    </row>
    <row r="233" spans="2:9">
      <c r="B233" s="113"/>
      <c r="C233" s="114"/>
      <c r="D233" s="223" t="s">
        <v>307</v>
      </c>
      <c r="E233" s="223"/>
      <c r="F233" s="223"/>
      <c r="G233" s="117"/>
      <c r="H233" s="236"/>
      <c r="I233" s="118"/>
    </row>
    <row r="234" spans="2:9">
      <c r="B234" s="113"/>
      <c r="C234" s="114"/>
      <c r="D234" s="223" t="s">
        <v>308</v>
      </c>
      <c r="E234" s="223"/>
      <c r="F234" s="223"/>
      <c r="G234" s="115"/>
      <c r="H234" s="236"/>
      <c r="I234" s="116"/>
    </row>
    <row r="235" spans="2:9">
      <c r="B235" s="119"/>
      <c r="C235" s="120"/>
      <c r="D235" s="120"/>
      <c r="E235" s="121"/>
      <c r="F235" s="69"/>
      <c r="G235" s="69"/>
      <c r="H235" s="69"/>
      <c r="I235" s="122"/>
    </row>
    <row r="236" spans="2:9">
      <c r="B236" s="113"/>
      <c r="C236" s="114"/>
      <c r="D236" s="223" t="s">
        <v>309</v>
      </c>
      <c r="E236" s="223"/>
      <c r="F236" s="223"/>
      <c r="G236" s="69">
        <f>G231+I231</f>
        <v>57018779</v>
      </c>
      <c r="H236" s="123"/>
      <c r="I236" s="116">
        <f>I231</f>
        <v>6843203</v>
      </c>
    </row>
    <row r="237" spans="2:9">
      <c r="B237" s="113"/>
      <c r="C237" s="114"/>
      <c r="D237" s="223" t="s">
        <v>307</v>
      </c>
      <c r="E237" s="223"/>
      <c r="F237" s="223"/>
      <c r="G237" s="69">
        <f>G236*18/100</f>
        <v>10263380.220000001</v>
      </c>
      <c r="H237" s="117"/>
      <c r="I237" s="118"/>
    </row>
    <row r="238" spans="2:9" ht="15.75" thickBot="1">
      <c r="B238" s="124"/>
      <c r="C238" s="125"/>
      <c r="D238" s="231" t="s">
        <v>310</v>
      </c>
      <c r="E238" s="231"/>
      <c r="F238" s="231"/>
      <c r="G238" s="126">
        <f>G237+G236</f>
        <v>67282159.219999999</v>
      </c>
      <c r="H238" s="127"/>
      <c r="I238" s="128"/>
    </row>
    <row r="239" spans="2:9" ht="15.75" thickTop="1"/>
    <row r="243" spans="3:10">
      <c r="C243" s="171"/>
      <c r="D243" s="172"/>
      <c r="E243" s="172"/>
      <c r="F243" s="173"/>
      <c r="G243" s="174"/>
      <c r="H243" s="174"/>
      <c r="I243" s="174"/>
      <c r="J243" s="174"/>
    </row>
    <row r="244" spans="3:10">
      <c r="C244" s="171"/>
      <c r="D244" s="172"/>
      <c r="E244" s="172"/>
      <c r="F244" s="173"/>
      <c r="G244" s="174"/>
      <c r="H244" s="174"/>
      <c r="I244" s="174"/>
      <c r="J244" s="174"/>
    </row>
    <row r="245" spans="3:10">
      <c r="C245" s="245"/>
      <c r="D245" s="245"/>
      <c r="E245" s="245"/>
      <c r="F245" s="240"/>
      <c r="G245" s="246"/>
      <c r="H245" s="246"/>
      <c r="I245" s="238"/>
      <c r="J245" s="238"/>
    </row>
    <row r="246" spans="3:10">
      <c r="C246" s="245"/>
      <c r="D246" s="245"/>
      <c r="E246" s="245"/>
      <c r="F246" s="240"/>
      <c r="G246" s="238"/>
      <c r="H246" s="238"/>
      <c r="I246" s="238"/>
      <c r="J246" s="238"/>
    </row>
    <row r="247" spans="3:10">
      <c r="C247" s="245"/>
      <c r="D247" s="245"/>
      <c r="E247" s="245"/>
      <c r="F247" s="240"/>
      <c r="G247" s="238"/>
      <c r="H247" s="238"/>
      <c r="I247" s="238"/>
      <c r="J247" s="238"/>
    </row>
    <row r="248" spans="3:10">
      <c r="C248" s="250"/>
      <c r="D248" s="251"/>
      <c r="E248" s="175"/>
      <c r="F248" s="250"/>
      <c r="G248" s="174"/>
      <c r="H248" s="247"/>
      <c r="I248" s="247"/>
      <c r="J248" s="176"/>
    </row>
    <row r="249" spans="3:10">
      <c r="C249" s="250"/>
      <c r="D249" s="251"/>
      <c r="E249" s="175"/>
      <c r="F249" s="250"/>
      <c r="G249" s="174"/>
      <c r="H249" s="247"/>
      <c r="I249" s="247"/>
      <c r="J249" s="176"/>
    </row>
    <row r="250" spans="3:10">
      <c r="C250" s="175"/>
      <c r="D250" s="150"/>
      <c r="E250" s="177"/>
      <c r="F250" s="175"/>
      <c r="G250" s="174"/>
      <c r="H250" s="176"/>
      <c r="I250" s="176"/>
      <c r="J250" s="176"/>
    </row>
    <row r="251" spans="3:10">
      <c r="C251" s="175"/>
      <c r="D251" s="151"/>
      <c r="E251" s="177"/>
      <c r="F251" s="175"/>
      <c r="G251" s="146"/>
      <c r="H251" s="176"/>
      <c r="I251" s="148"/>
      <c r="J251" s="176"/>
    </row>
    <row r="252" spans="3:10">
      <c r="C252" s="175"/>
      <c r="D252" s="150"/>
      <c r="E252" s="177"/>
      <c r="F252" s="175"/>
      <c r="G252" s="174"/>
      <c r="H252" s="176"/>
      <c r="I252" s="176"/>
      <c r="J252" s="176"/>
    </row>
    <row r="253" spans="3:10">
      <c r="C253" s="175"/>
      <c r="D253" s="151"/>
      <c r="E253" s="177"/>
      <c r="F253" s="175"/>
      <c r="G253" s="174"/>
      <c r="H253" s="176"/>
      <c r="I253" s="176"/>
      <c r="J253" s="176"/>
    </row>
    <row r="254" spans="3:10">
      <c r="C254" s="175"/>
      <c r="D254" s="150"/>
      <c r="E254" s="177"/>
      <c r="F254" s="175"/>
      <c r="G254" s="174"/>
      <c r="H254" s="176"/>
      <c r="I254" s="176"/>
      <c r="J254" s="176"/>
    </row>
    <row r="255" spans="3:10">
      <c r="C255" s="175"/>
      <c r="D255" s="151"/>
      <c r="E255" s="177"/>
      <c r="F255" s="175"/>
      <c r="G255" s="174"/>
      <c r="H255" s="176"/>
      <c r="I255" s="176"/>
      <c r="J255" s="176"/>
    </row>
    <row r="256" spans="3:10">
      <c r="C256" s="175"/>
      <c r="D256" s="150"/>
      <c r="E256" s="177"/>
      <c r="F256" s="175"/>
      <c r="G256" s="174"/>
      <c r="H256" s="176"/>
      <c r="I256" s="176"/>
      <c r="J256" s="176"/>
    </row>
    <row r="257" spans="3:10">
      <c r="C257" s="175"/>
      <c r="D257" s="151"/>
      <c r="E257" s="177"/>
      <c r="F257" s="175"/>
      <c r="G257" s="174"/>
      <c r="H257" s="176"/>
      <c r="I257" s="176"/>
      <c r="J257" s="176"/>
    </row>
    <row r="258" spans="3:10">
      <c r="C258" s="175"/>
      <c r="D258" s="150"/>
      <c r="E258" s="177"/>
      <c r="F258" s="175"/>
      <c r="G258" s="174"/>
      <c r="H258" s="176"/>
      <c r="I258" s="176"/>
      <c r="J258" s="176"/>
    </row>
    <row r="259" spans="3:10">
      <c r="C259" s="175"/>
      <c r="D259" s="151"/>
      <c r="E259" s="177"/>
      <c r="F259" s="175"/>
      <c r="G259" s="174"/>
      <c r="H259" s="176"/>
      <c r="I259" s="176"/>
      <c r="J259" s="176"/>
    </row>
    <row r="260" spans="3:10">
      <c r="C260" s="175"/>
      <c r="D260" s="151"/>
      <c r="E260" s="177"/>
      <c r="F260" s="175"/>
      <c r="G260" s="174"/>
      <c r="H260" s="176"/>
      <c r="I260" s="176"/>
      <c r="J260" s="176"/>
    </row>
    <row r="261" spans="3:10">
      <c r="C261" s="175"/>
      <c r="D261" s="151"/>
      <c r="E261" s="177"/>
      <c r="F261" s="175"/>
      <c r="G261" s="174"/>
      <c r="H261" s="176"/>
      <c r="I261" s="176"/>
      <c r="J261" s="176"/>
    </row>
    <row r="262" spans="3:10">
      <c r="C262" s="178"/>
      <c r="D262" s="179"/>
      <c r="E262" s="180"/>
      <c r="F262" s="178"/>
      <c r="G262" s="181"/>
      <c r="H262" s="182"/>
      <c r="I262" s="183"/>
      <c r="J262" s="182"/>
    </row>
    <row r="263" spans="3:10">
      <c r="C263" s="175"/>
      <c r="D263" s="150"/>
      <c r="E263" s="177"/>
      <c r="F263" s="175"/>
      <c r="G263" s="174"/>
      <c r="H263" s="176"/>
      <c r="I263" s="176"/>
      <c r="J263" s="176"/>
    </row>
    <row r="264" spans="3:10">
      <c r="C264" s="175"/>
      <c r="D264" s="184"/>
      <c r="E264" s="177"/>
      <c r="F264" s="175"/>
      <c r="G264" s="174"/>
      <c r="H264" s="176"/>
      <c r="I264" s="176"/>
      <c r="J264" s="176"/>
    </row>
    <row r="265" spans="3:10">
      <c r="C265" s="175"/>
      <c r="D265" s="151"/>
      <c r="E265" s="177"/>
      <c r="F265" s="175"/>
      <c r="G265" s="174"/>
      <c r="H265" s="176"/>
      <c r="I265" s="176"/>
      <c r="J265" s="176"/>
    </row>
    <row r="266" spans="3:10">
      <c r="C266" s="175"/>
      <c r="D266" s="151"/>
      <c r="E266" s="177"/>
      <c r="F266" s="175"/>
      <c r="G266" s="174"/>
      <c r="H266" s="176"/>
      <c r="I266" s="176"/>
      <c r="J266" s="176"/>
    </row>
    <row r="267" spans="3:10">
      <c r="C267" s="175"/>
      <c r="D267" s="151"/>
      <c r="E267" s="177"/>
      <c r="F267" s="175"/>
      <c r="G267" s="174"/>
      <c r="H267" s="176"/>
      <c r="I267" s="176"/>
      <c r="J267" s="176"/>
    </row>
    <row r="268" spans="3:10">
      <c r="C268" s="175"/>
      <c r="D268" s="151"/>
      <c r="E268" s="177"/>
      <c r="F268" s="175"/>
      <c r="G268" s="174"/>
      <c r="H268" s="176"/>
      <c r="I268" s="176"/>
      <c r="J268" s="176"/>
    </row>
    <row r="269" spans="3:10">
      <c r="C269" s="175"/>
      <c r="D269" s="151"/>
      <c r="E269" s="177"/>
      <c r="F269" s="175"/>
      <c r="G269" s="174"/>
      <c r="H269" s="176"/>
      <c r="I269" s="176"/>
      <c r="J269" s="176"/>
    </row>
    <row r="270" spans="3:10">
      <c r="C270" s="175"/>
      <c r="D270" s="151"/>
      <c r="E270" s="177"/>
      <c r="F270" s="175"/>
      <c r="G270" s="174"/>
      <c r="H270" s="176"/>
      <c r="I270" s="176"/>
      <c r="J270" s="176"/>
    </row>
    <row r="271" spans="3:10">
      <c r="C271" s="175"/>
      <c r="D271" s="151"/>
      <c r="E271" s="177"/>
      <c r="F271" s="175"/>
      <c r="G271" s="174"/>
      <c r="H271" s="176"/>
      <c r="I271" s="176"/>
      <c r="J271" s="176"/>
    </row>
    <row r="272" spans="3:10">
      <c r="C272" s="175"/>
      <c r="D272" s="151"/>
      <c r="E272" s="177"/>
      <c r="F272" s="175"/>
      <c r="G272" s="174"/>
      <c r="H272" s="176"/>
      <c r="I272" s="176"/>
      <c r="J272" s="176"/>
    </row>
    <row r="273" spans="3:10">
      <c r="C273" s="175"/>
      <c r="D273" s="151"/>
      <c r="E273" s="177"/>
      <c r="F273" s="175"/>
      <c r="G273" s="174"/>
      <c r="H273" s="176"/>
      <c r="I273" s="176"/>
      <c r="J273" s="176"/>
    </row>
    <row r="274" spans="3:10">
      <c r="C274" s="179"/>
      <c r="D274" s="179"/>
      <c r="E274" s="179"/>
      <c r="F274" s="179"/>
      <c r="G274" s="185"/>
      <c r="H274" s="182"/>
      <c r="I274" s="186"/>
      <c r="J274" s="182"/>
    </row>
    <row r="275" spans="3:10">
      <c r="C275" s="179"/>
      <c r="D275" s="179"/>
      <c r="E275" s="179"/>
      <c r="F275" s="179"/>
      <c r="G275" s="185"/>
      <c r="H275" s="5"/>
      <c r="I275" s="186"/>
      <c r="J275" s="183"/>
    </row>
    <row r="276" spans="3:10">
      <c r="C276" s="175"/>
      <c r="D276" s="150"/>
      <c r="E276" s="177"/>
      <c r="F276" s="175"/>
      <c r="G276" s="174"/>
      <c r="H276" s="176"/>
      <c r="I276" s="176"/>
      <c r="J276" s="176"/>
    </row>
    <row r="277" spans="3:10">
      <c r="C277" s="175"/>
      <c r="D277" s="187"/>
      <c r="E277" s="177"/>
      <c r="F277" s="188"/>
      <c r="G277" s="174"/>
      <c r="H277" s="176"/>
      <c r="I277" s="176"/>
      <c r="J277" s="176"/>
    </row>
    <row r="278" spans="3:10">
      <c r="C278" s="175"/>
      <c r="D278" s="151"/>
      <c r="E278" s="177"/>
      <c r="F278" s="189"/>
      <c r="G278" s="174"/>
      <c r="H278" s="176"/>
      <c r="I278" s="176"/>
      <c r="J278" s="176"/>
    </row>
    <row r="279" spans="3:10">
      <c r="C279" s="175"/>
      <c r="D279" s="151"/>
      <c r="E279" s="177"/>
      <c r="F279" s="189"/>
      <c r="G279" s="190"/>
      <c r="H279" s="176"/>
      <c r="I279" s="176"/>
      <c r="J279" s="176"/>
    </row>
    <row r="280" spans="3:10">
      <c r="C280" s="175"/>
      <c r="D280" s="151"/>
      <c r="E280" s="177"/>
      <c r="F280" s="189"/>
      <c r="G280" s="174"/>
      <c r="H280" s="176"/>
      <c r="I280" s="176"/>
      <c r="J280" s="176"/>
    </row>
    <row r="281" spans="3:10">
      <c r="C281" s="175"/>
      <c r="D281" s="151"/>
      <c r="E281" s="177"/>
      <c r="F281" s="189"/>
      <c r="G281" s="174"/>
      <c r="H281" s="176"/>
      <c r="I281" s="176"/>
      <c r="J281" s="176"/>
    </row>
    <row r="282" spans="3:10">
      <c r="C282" s="175"/>
      <c r="D282" s="151"/>
      <c r="E282" s="177"/>
      <c r="F282" s="189"/>
      <c r="G282" s="174"/>
      <c r="H282" s="176"/>
      <c r="I282" s="176"/>
      <c r="J282" s="176"/>
    </row>
    <row r="283" spans="3:10">
      <c r="C283" s="175"/>
      <c r="D283" s="151"/>
      <c r="E283" s="177"/>
      <c r="F283" s="189"/>
      <c r="G283" s="174"/>
      <c r="H283" s="176"/>
      <c r="I283" s="176"/>
      <c r="J283" s="176"/>
    </row>
    <row r="284" spans="3:10">
      <c r="C284" s="175"/>
      <c r="D284" s="151"/>
      <c r="E284" s="177"/>
      <c r="F284" s="189"/>
      <c r="G284" s="174"/>
      <c r="H284" s="176"/>
      <c r="I284" s="176"/>
      <c r="J284" s="176"/>
    </row>
    <row r="285" spans="3:10">
      <c r="C285" s="175"/>
      <c r="D285" s="151"/>
      <c r="E285" s="177"/>
      <c r="F285" s="189"/>
      <c r="G285" s="174"/>
      <c r="H285" s="176"/>
      <c r="I285" s="176"/>
      <c r="J285" s="176"/>
    </row>
    <row r="286" spans="3:10">
      <c r="C286" s="175"/>
      <c r="D286" s="151"/>
      <c r="E286" s="177"/>
      <c r="F286" s="189"/>
      <c r="G286" s="174"/>
      <c r="H286" s="176"/>
      <c r="I286" s="176"/>
      <c r="J286" s="176"/>
    </row>
    <row r="287" spans="3:10">
      <c r="C287" s="175"/>
      <c r="D287" s="151"/>
      <c r="E287" s="177"/>
      <c r="F287" s="189"/>
      <c r="G287" s="174"/>
      <c r="H287" s="176"/>
      <c r="I287" s="176"/>
      <c r="J287" s="176"/>
    </row>
    <row r="288" spans="3:10">
      <c r="C288" s="175"/>
      <c r="D288" s="151"/>
      <c r="E288" s="177"/>
      <c r="F288" s="189"/>
      <c r="G288" s="174"/>
      <c r="H288" s="176"/>
      <c r="I288" s="176"/>
      <c r="J288" s="176"/>
    </row>
    <row r="289" spans="3:10">
      <c r="C289" s="175"/>
      <c r="D289" s="151"/>
      <c r="E289" s="177"/>
      <c r="F289" s="189"/>
      <c r="G289" s="174"/>
      <c r="H289" s="176"/>
      <c r="I289" s="176"/>
      <c r="J289" s="176"/>
    </row>
    <row r="290" spans="3:10">
      <c r="C290" s="175"/>
      <c r="D290" s="151"/>
      <c r="E290" s="177"/>
      <c r="F290" s="175"/>
      <c r="G290" s="174"/>
      <c r="H290" s="176"/>
      <c r="I290" s="176"/>
      <c r="J290" s="176"/>
    </row>
    <row r="291" spans="3:10">
      <c r="C291" s="175"/>
      <c r="D291" s="191"/>
      <c r="E291" s="177"/>
      <c r="F291" s="189"/>
      <c r="G291" s="189"/>
      <c r="H291" s="176"/>
      <c r="I291" s="176"/>
      <c r="J291" s="176"/>
    </row>
    <row r="292" spans="3:10">
      <c r="C292" s="175"/>
      <c r="D292" s="191"/>
      <c r="E292" s="177"/>
      <c r="F292" s="189"/>
      <c r="G292" s="189"/>
      <c r="H292" s="176"/>
      <c r="I292" s="176"/>
      <c r="J292" s="176"/>
    </row>
    <row r="293" spans="3:10">
      <c r="C293" s="175"/>
      <c r="D293" s="151"/>
      <c r="E293" s="177"/>
      <c r="F293" s="175"/>
      <c r="G293" s="174"/>
      <c r="H293" s="192"/>
      <c r="I293" s="176"/>
      <c r="J293" s="192"/>
    </row>
    <row r="294" spans="3:10">
      <c r="C294" s="175"/>
      <c r="D294" s="151"/>
      <c r="E294" s="177"/>
      <c r="F294" s="175"/>
      <c r="G294" s="174"/>
      <c r="H294" s="176"/>
      <c r="I294" s="176"/>
      <c r="J294" s="176"/>
    </row>
    <row r="295" spans="3:10">
      <c r="C295" s="175"/>
      <c r="D295" s="151"/>
      <c r="E295" s="177"/>
      <c r="F295" s="175"/>
      <c r="G295" s="174"/>
      <c r="H295" s="176"/>
      <c r="I295" s="176"/>
      <c r="J295" s="176"/>
    </row>
    <row r="296" spans="3:10">
      <c r="C296" s="175"/>
      <c r="D296" s="193"/>
      <c r="E296" s="177"/>
      <c r="F296" s="175"/>
      <c r="G296" s="174"/>
      <c r="H296" s="176"/>
      <c r="I296" s="176"/>
      <c r="J296" s="176"/>
    </row>
    <row r="297" spans="3:10">
      <c r="C297" s="175"/>
      <c r="D297" s="193"/>
      <c r="E297" s="177"/>
      <c r="F297" s="175"/>
      <c r="G297" s="174"/>
      <c r="H297" s="176"/>
      <c r="I297" s="176"/>
      <c r="J297" s="176"/>
    </row>
    <row r="298" spans="3:10">
      <c r="C298" s="175"/>
      <c r="D298" s="194"/>
      <c r="E298" s="177"/>
      <c r="F298" s="175"/>
      <c r="G298" s="174"/>
      <c r="H298" s="176"/>
      <c r="I298" s="176"/>
      <c r="J298" s="176"/>
    </row>
    <row r="299" spans="3:10">
      <c r="C299" s="175"/>
      <c r="D299" s="194"/>
      <c r="E299" s="177"/>
      <c r="F299" s="175"/>
      <c r="G299" s="174"/>
      <c r="H299" s="176"/>
      <c r="I299" s="176"/>
      <c r="J299" s="176"/>
    </row>
    <row r="300" spans="3:10">
      <c r="C300" s="175"/>
      <c r="D300" s="191"/>
      <c r="E300" s="177"/>
      <c r="F300" s="195"/>
      <c r="G300" s="196"/>
      <c r="H300" s="176"/>
      <c r="I300" s="176"/>
      <c r="J300" s="176"/>
    </row>
    <row r="301" spans="3:10">
      <c r="C301" s="175"/>
      <c r="D301" s="197"/>
      <c r="E301" s="177"/>
      <c r="F301" s="198"/>
      <c r="G301" s="197"/>
      <c r="H301" s="176"/>
      <c r="I301" s="176"/>
      <c r="J301" s="176"/>
    </row>
    <row r="302" spans="3:10">
      <c r="C302" s="175"/>
      <c r="D302" s="199"/>
      <c r="E302" s="177"/>
      <c r="F302" s="198"/>
      <c r="G302" s="196"/>
      <c r="H302" s="176"/>
      <c r="I302" s="176"/>
      <c r="J302" s="176"/>
    </row>
    <row r="303" spans="3:10">
      <c r="C303" s="175"/>
      <c r="D303" s="197"/>
      <c r="E303" s="177"/>
      <c r="F303" s="198"/>
      <c r="G303" s="197"/>
      <c r="H303" s="176"/>
      <c r="I303" s="176"/>
      <c r="J303" s="176"/>
    </row>
    <row r="304" spans="3:10">
      <c r="C304" s="175"/>
      <c r="D304" s="199"/>
      <c r="E304" s="177"/>
      <c r="F304" s="198"/>
      <c r="G304" s="196"/>
      <c r="H304" s="176"/>
      <c r="I304" s="176"/>
      <c r="J304" s="176"/>
    </row>
    <row r="305" spans="3:10">
      <c r="C305" s="175"/>
      <c r="D305" s="200"/>
      <c r="E305" s="177"/>
      <c r="F305" s="198"/>
      <c r="G305" s="197"/>
      <c r="H305" s="176"/>
      <c r="I305" s="176"/>
      <c r="J305" s="176"/>
    </row>
    <row r="306" spans="3:10">
      <c r="C306" s="175"/>
      <c r="D306" s="191"/>
      <c r="E306" s="177"/>
      <c r="F306" s="198"/>
      <c r="G306" s="196"/>
      <c r="H306" s="176"/>
      <c r="I306" s="176"/>
      <c r="J306" s="176"/>
    </row>
    <row r="307" spans="3:10">
      <c r="C307" s="175"/>
      <c r="D307" s="191"/>
      <c r="E307" s="177"/>
      <c r="F307" s="195"/>
      <c r="G307" s="194"/>
      <c r="H307" s="176"/>
      <c r="I307" s="176"/>
      <c r="J307" s="176"/>
    </row>
    <row r="308" spans="3:10">
      <c r="C308" s="175"/>
      <c r="D308" s="191"/>
      <c r="E308" s="177"/>
      <c r="F308" s="201"/>
      <c r="G308" s="202"/>
      <c r="H308" s="176"/>
      <c r="I308" s="176"/>
      <c r="J308" s="176"/>
    </row>
    <row r="309" spans="3:10">
      <c r="C309" s="175"/>
      <c r="D309" s="194"/>
      <c r="E309" s="177"/>
      <c r="F309" s="195"/>
      <c r="G309" s="202"/>
      <c r="H309" s="176"/>
      <c r="I309" s="176"/>
      <c r="J309" s="176"/>
    </row>
    <row r="310" spans="3:10">
      <c r="C310" s="175"/>
      <c r="D310" s="191"/>
      <c r="E310" s="177"/>
      <c r="F310" s="195"/>
      <c r="G310" s="191"/>
      <c r="H310" s="176"/>
      <c r="I310" s="176"/>
      <c r="J310" s="176"/>
    </row>
    <row r="311" spans="3:10">
      <c r="C311" s="175"/>
      <c r="D311" s="191"/>
      <c r="E311" s="177"/>
      <c r="F311" s="175"/>
      <c r="G311" s="174"/>
      <c r="H311" s="176"/>
      <c r="I311" s="176"/>
      <c r="J311" s="176"/>
    </row>
    <row r="312" spans="3:10">
      <c r="C312" s="175"/>
      <c r="D312" s="151"/>
      <c r="E312" s="177"/>
      <c r="F312" s="175"/>
      <c r="G312" s="174"/>
      <c r="H312" s="176"/>
      <c r="I312" s="176"/>
      <c r="J312" s="176"/>
    </row>
    <row r="313" spans="3:10">
      <c r="C313" s="175"/>
      <c r="D313" s="150"/>
      <c r="E313" s="177"/>
      <c r="F313" s="175"/>
      <c r="G313" s="203"/>
      <c r="H313" s="192"/>
      <c r="I313" s="176"/>
      <c r="J313" s="192"/>
    </row>
    <row r="314" spans="3:10">
      <c r="C314" s="175"/>
      <c r="D314" s="204"/>
      <c r="E314" s="177"/>
      <c r="F314" s="175"/>
      <c r="G314" s="174"/>
      <c r="H314" s="176"/>
      <c r="I314" s="176"/>
      <c r="J314" s="176"/>
    </row>
    <row r="315" spans="3:10">
      <c r="C315" s="175"/>
      <c r="D315" s="204"/>
      <c r="E315" s="177"/>
      <c r="F315" s="175"/>
      <c r="G315" s="174"/>
      <c r="H315" s="176"/>
      <c r="I315" s="176"/>
      <c r="J315" s="176"/>
    </row>
    <row r="316" spans="3:10">
      <c r="C316" s="175"/>
      <c r="D316" s="205"/>
      <c r="E316" s="177"/>
      <c r="F316" s="201"/>
      <c r="G316" s="174"/>
      <c r="H316" s="176"/>
      <c r="I316" s="176"/>
      <c r="J316" s="176"/>
    </row>
    <row r="317" spans="3:10">
      <c r="C317" s="175"/>
      <c r="D317" s="205"/>
      <c r="E317" s="177"/>
      <c r="F317" s="201"/>
      <c r="G317" s="206"/>
      <c r="H317" s="176"/>
      <c r="I317" s="176"/>
      <c r="J317" s="176"/>
    </row>
    <row r="318" spans="3:10">
      <c r="C318" s="175"/>
      <c r="D318" s="205"/>
      <c r="E318" s="177"/>
      <c r="F318" s="201"/>
      <c r="G318" s="5"/>
      <c r="H318" s="176"/>
      <c r="I318" s="176"/>
      <c r="J318" s="176"/>
    </row>
    <row r="319" spans="3:10">
      <c r="C319" s="175"/>
      <c r="D319" s="205"/>
      <c r="E319" s="177"/>
      <c r="F319" s="201"/>
      <c r="G319" s="174"/>
      <c r="H319" s="176"/>
      <c r="I319" s="176"/>
      <c r="J319" s="176"/>
    </row>
    <row r="320" spans="3:10">
      <c r="C320" s="175"/>
      <c r="D320" s="205"/>
      <c r="E320" s="177"/>
      <c r="F320" s="201"/>
      <c r="G320" s="174"/>
      <c r="H320" s="176"/>
      <c r="I320" s="176"/>
      <c r="J320" s="176"/>
    </row>
    <row r="321" spans="3:10">
      <c r="C321" s="175"/>
      <c r="D321" s="205"/>
      <c r="E321" s="177"/>
      <c r="F321" s="201"/>
      <c r="G321" s="174"/>
      <c r="H321" s="176"/>
      <c r="I321" s="176"/>
      <c r="J321" s="176"/>
    </row>
    <row r="322" spans="3:10">
      <c r="C322" s="175"/>
      <c r="D322" s="205"/>
      <c r="E322" s="177"/>
      <c r="F322" s="201"/>
      <c r="G322" s="206"/>
      <c r="H322" s="176"/>
      <c r="I322" s="176"/>
      <c r="J322" s="176"/>
    </row>
    <row r="323" spans="3:10">
      <c r="C323" s="179"/>
      <c r="D323" s="179"/>
      <c r="E323" s="179"/>
      <c r="F323" s="179"/>
      <c r="G323" s="185"/>
      <c r="H323" s="182"/>
      <c r="I323" s="186"/>
      <c r="J323" s="182"/>
    </row>
    <row r="324" spans="3:10">
      <c r="C324" s="175"/>
      <c r="D324" s="150"/>
      <c r="E324" s="177"/>
      <c r="F324" s="175"/>
      <c r="G324" s="174"/>
      <c r="H324" s="176"/>
      <c r="I324" s="176"/>
      <c r="J324" s="176"/>
    </row>
    <row r="325" spans="3:10">
      <c r="C325" s="175"/>
      <c r="D325" s="151"/>
      <c r="E325" s="177"/>
      <c r="F325" s="175"/>
      <c r="G325" s="174"/>
      <c r="H325" s="176"/>
      <c r="I325" s="176"/>
      <c r="J325" s="176"/>
    </row>
    <row r="326" spans="3:10">
      <c r="C326" s="175"/>
      <c r="D326" s="151"/>
      <c r="E326" s="177"/>
      <c r="F326" s="175"/>
      <c r="G326" s="174"/>
      <c r="H326" s="176"/>
      <c r="I326" s="176"/>
      <c r="J326" s="176"/>
    </row>
    <row r="327" spans="3:10">
      <c r="C327" s="175"/>
      <c r="D327" s="151"/>
      <c r="E327" s="177"/>
      <c r="F327" s="175"/>
      <c r="G327" s="174"/>
      <c r="H327" s="176"/>
      <c r="I327" s="176"/>
      <c r="J327" s="176"/>
    </row>
    <row r="328" spans="3:10">
      <c r="C328" s="175"/>
      <c r="D328" s="151"/>
      <c r="E328" s="177"/>
      <c r="F328" s="175"/>
      <c r="G328" s="174"/>
      <c r="H328" s="176"/>
      <c r="I328" s="176"/>
      <c r="J328" s="176"/>
    </row>
    <row r="329" spans="3:10">
      <c r="C329" s="175"/>
      <c r="D329" s="151"/>
      <c r="E329" s="177"/>
      <c r="F329" s="175"/>
      <c r="G329" s="174"/>
      <c r="H329" s="176"/>
      <c r="I329" s="176"/>
      <c r="J329" s="176"/>
    </row>
    <row r="330" spans="3:10">
      <c r="C330" s="175"/>
      <c r="D330" s="151"/>
      <c r="E330" s="177"/>
      <c r="F330" s="175"/>
      <c r="G330" s="174"/>
      <c r="H330" s="176"/>
      <c r="I330" s="176"/>
      <c r="J330" s="176"/>
    </row>
    <row r="331" spans="3:10">
      <c r="C331" s="150"/>
      <c r="D331" s="151"/>
      <c r="E331" s="151"/>
      <c r="F331" s="150"/>
      <c r="G331" s="174"/>
      <c r="H331" s="176"/>
      <c r="I331" s="176"/>
      <c r="J331" s="176"/>
    </row>
    <row r="332" spans="3:10">
      <c r="C332" s="150"/>
      <c r="D332" s="151"/>
      <c r="E332" s="151"/>
      <c r="F332" s="150"/>
      <c r="G332" s="174"/>
      <c r="H332" s="176"/>
      <c r="I332" s="176"/>
      <c r="J332" s="176"/>
    </row>
    <row r="333" spans="3:10">
      <c r="C333" s="175"/>
      <c r="D333" s="151"/>
      <c r="E333" s="177"/>
      <c r="F333" s="175"/>
      <c r="G333" s="174"/>
      <c r="H333" s="176"/>
      <c r="I333" s="176"/>
      <c r="J333" s="176"/>
    </row>
    <row r="334" spans="3:10">
      <c r="C334" s="175"/>
      <c r="D334" s="151"/>
      <c r="E334" s="177"/>
      <c r="F334" s="175"/>
      <c r="G334" s="174"/>
      <c r="H334" s="176"/>
      <c r="I334" s="176"/>
      <c r="J334" s="176"/>
    </row>
    <row r="335" spans="3:10">
      <c r="C335" s="175"/>
      <c r="D335" s="151"/>
      <c r="E335" s="177"/>
      <c r="F335" s="175"/>
      <c r="G335" s="174"/>
      <c r="H335" s="176"/>
      <c r="I335" s="176"/>
      <c r="J335" s="176"/>
    </row>
    <row r="336" spans="3:10">
      <c r="C336" s="175"/>
      <c r="D336" s="151"/>
      <c r="E336" s="177"/>
      <c r="F336" s="175"/>
      <c r="G336" s="174"/>
      <c r="H336" s="176"/>
      <c r="I336" s="176"/>
      <c r="J336" s="176"/>
    </row>
    <row r="337" spans="3:10">
      <c r="C337" s="175"/>
      <c r="D337" s="151"/>
      <c r="E337" s="177"/>
      <c r="F337" s="175"/>
      <c r="G337" s="174"/>
      <c r="H337" s="176"/>
      <c r="I337" s="176"/>
      <c r="J337" s="176"/>
    </row>
    <row r="338" spans="3:10">
      <c r="C338" s="175"/>
      <c r="D338" s="151"/>
      <c r="E338" s="177"/>
      <c r="F338" s="175"/>
      <c r="G338" s="174"/>
      <c r="H338" s="176"/>
      <c r="I338" s="176"/>
      <c r="J338" s="176"/>
    </row>
    <row r="339" spans="3:10">
      <c r="C339" s="178"/>
      <c r="D339" s="179"/>
      <c r="E339" s="178"/>
      <c r="F339" s="178"/>
      <c r="G339" s="207"/>
      <c r="H339" s="182"/>
      <c r="I339" s="182"/>
      <c r="J339" s="182"/>
    </row>
    <row r="340" spans="3:10">
      <c r="C340" s="175"/>
      <c r="D340" s="208"/>
      <c r="E340" s="177"/>
      <c r="F340" s="175"/>
      <c r="G340" s="174"/>
      <c r="H340" s="176"/>
      <c r="I340" s="176"/>
      <c r="J340" s="176"/>
    </row>
    <row r="341" spans="3:10">
      <c r="C341" s="175"/>
      <c r="D341" s="150"/>
      <c r="E341" s="177"/>
      <c r="F341" s="175"/>
      <c r="G341" s="174"/>
      <c r="H341" s="176"/>
      <c r="I341" s="176"/>
      <c r="J341" s="176"/>
    </row>
    <row r="342" spans="3:10">
      <c r="C342" s="175"/>
      <c r="D342" s="151"/>
      <c r="E342" s="177"/>
      <c r="F342" s="175"/>
      <c r="G342" s="209"/>
      <c r="H342" s="176"/>
      <c r="I342" s="176"/>
      <c r="J342" s="176"/>
    </row>
    <row r="343" spans="3:10">
      <c r="C343" s="178"/>
      <c r="D343" s="179"/>
      <c r="E343" s="178"/>
      <c r="F343" s="178"/>
      <c r="G343" s="207"/>
      <c r="H343" s="182"/>
      <c r="I343" s="182"/>
      <c r="J343" s="182"/>
    </row>
    <row r="344" spans="3:10">
      <c r="C344" s="175"/>
      <c r="D344" s="151"/>
      <c r="E344" s="177"/>
      <c r="F344" s="175"/>
      <c r="G344" s="209"/>
      <c r="H344" s="176"/>
      <c r="I344" s="176"/>
      <c r="J344" s="176"/>
    </row>
    <row r="345" spans="3:10">
      <c r="C345" s="175"/>
      <c r="D345" s="210"/>
      <c r="E345" s="177"/>
      <c r="F345" s="175"/>
      <c r="G345" s="209"/>
      <c r="H345" s="176"/>
      <c r="I345" s="176"/>
      <c r="J345" s="176"/>
    </row>
    <row r="346" spans="3:10">
      <c r="C346" s="175"/>
      <c r="D346" s="150"/>
      <c r="E346" s="177"/>
      <c r="F346" s="175"/>
      <c r="G346" s="209"/>
      <c r="H346" s="176"/>
      <c r="I346" s="176"/>
      <c r="J346" s="176"/>
    </row>
    <row r="347" spans="3:10">
      <c r="C347" s="175"/>
      <c r="D347" s="151"/>
      <c r="E347" s="177"/>
      <c r="F347" s="175"/>
      <c r="G347" s="209"/>
      <c r="H347" s="176"/>
      <c r="I347" s="176"/>
      <c r="J347" s="176"/>
    </row>
    <row r="348" spans="3:10">
      <c r="C348" s="175"/>
      <c r="D348" s="151"/>
      <c r="E348" s="177"/>
      <c r="F348" s="175"/>
      <c r="G348" s="209"/>
      <c r="H348" s="182"/>
      <c r="I348" s="176"/>
      <c r="J348" s="176"/>
    </row>
    <row r="349" spans="3:10">
      <c r="C349" s="175"/>
      <c r="D349" s="151"/>
      <c r="E349" s="177"/>
      <c r="F349" s="175"/>
      <c r="G349" s="209"/>
      <c r="H349" s="176"/>
      <c r="I349" s="176"/>
      <c r="J349" s="176"/>
    </row>
    <row r="350" spans="3:10">
      <c r="C350" s="175"/>
      <c r="D350" s="211"/>
      <c r="E350" s="177"/>
      <c r="F350" s="175"/>
      <c r="G350" s="209"/>
      <c r="H350" s="176"/>
      <c r="I350" s="176"/>
      <c r="J350" s="176"/>
    </row>
    <row r="351" spans="3:10">
      <c r="C351" s="212"/>
      <c r="D351" s="205"/>
      <c r="E351" s="177"/>
      <c r="F351" s="175"/>
      <c r="G351" s="209"/>
      <c r="H351" s="176"/>
      <c r="I351" s="176"/>
      <c r="J351" s="176"/>
    </row>
    <row r="352" spans="3:10">
      <c r="C352" s="175"/>
      <c r="D352" s="151"/>
      <c r="E352" s="177"/>
      <c r="F352" s="175"/>
      <c r="G352" s="209"/>
      <c r="H352" s="176"/>
      <c r="I352" s="176"/>
      <c r="J352" s="176"/>
    </row>
    <row r="353" spans="3:10">
      <c r="C353" s="175"/>
      <c r="D353" s="151"/>
      <c r="E353" s="177"/>
      <c r="F353" s="175"/>
      <c r="G353" s="213"/>
      <c r="H353" s="176"/>
      <c r="I353" s="176"/>
      <c r="J353" s="176"/>
    </row>
    <row r="354" spans="3:10">
      <c r="C354" s="175"/>
      <c r="D354" s="150"/>
      <c r="E354" s="175"/>
      <c r="F354" s="175"/>
      <c r="G354" s="213"/>
      <c r="H354" s="192"/>
      <c r="I354" s="192"/>
      <c r="J354" s="192"/>
    </row>
    <row r="355" spans="3:10">
      <c r="C355" s="214"/>
      <c r="D355" s="215"/>
      <c r="E355" s="248"/>
      <c r="F355" s="248"/>
      <c r="G355" s="248"/>
      <c r="H355" s="216"/>
      <c r="I355" s="249"/>
      <c r="J355" s="216"/>
    </row>
    <row r="356" spans="3:10">
      <c r="C356" s="214"/>
      <c r="D356" s="215"/>
      <c r="E356" s="248"/>
      <c r="F356" s="248"/>
      <c r="G356" s="248"/>
      <c r="H356" s="160"/>
      <c r="I356" s="249"/>
      <c r="J356" s="160"/>
    </row>
    <row r="357" spans="3:10">
      <c r="C357" s="214"/>
      <c r="D357" s="215"/>
      <c r="E357" s="248"/>
      <c r="F357" s="248"/>
      <c r="G357" s="248"/>
      <c r="H357" s="216"/>
      <c r="I357" s="249"/>
      <c r="J357" s="216"/>
    </row>
    <row r="358" spans="3:10">
      <c r="C358" s="217"/>
      <c r="D358" s="172"/>
      <c r="E358" s="172"/>
      <c r="F358" s="217"/>
      <c r="G358" s="174"/>
      <c r="H358" s="174"/>
      <c r="I358" s="174"/>
      <c r="J358" s="174"/>
    </row>
    <row r="359" spans="3:10">
      <c r="C359" s="214"/>
      <c r="D359" s="215"/>
      <c r="E359" s="248"/>
      <c r="F359" s="248"/>
      <c r="G359" s="248"/>
      <c r="H359" s="174"/>
      <c r="I359" s="214"/>
      <c r="J359" s="216"/>
    </row>
    <row r="360" spans="3:10">
      <c r="C360" s="214"/>
      <c r="D360" s="215"/>
      <c r="E360" s="248"/>
      <c r="F360" s="248"/>
      <c r="G360" s="248"/>
      <c r="H360" s="174"/>
      <c r="I360" s="160"/>
      <c r="J360" s="160"/>
    </row>
    <row r="361" spans="3:10">
      <c r="C361" s="214"/>
      <c r="D361" s="215"/>
      <c r="E361" s="248"/>
      <c r="F361" s="248"/>
      <c r="G361" s="248"/>
      <c r="H361" s="174"/>
      <c r="I361" s="214"/>
      <c r="J361" s="216"/>
    </row>
  </sheetData>
  <mergeCells count="31">
    <mergeCell ref="E359:G359"/>
    <mergeCell ref="E360:G360"/>
    <mergeCell ref="E361:G361"/>
    <mergeCell ref="C248:C249"/>
    <mergeCell ref="D248:D249"/>
    <mergeCell ref="F248:F249"/>
    <mergeCell ref="H248:H249"/>
    <mergeCell ref="I248:I249"/>
    <mergeCell ref="E355:G355"/>
    <mergeCell ref="I355:I357"/>
    <mergeCell ref="E356:G356"/>
    <mergeCell ref="E357:G357"/>
    <mergeCell ref="G245:H245"/>
    <mergeCell ref="I245:J245"/>
    <mergeCell ref="G246:G247"/>
    <mergeCell ref="H246:H247"/>
    <mergeCell ref="I246:I247"/>
    <mergeCell ref="J246:J247"/>
    <mergeCell ref="D236:F236"/>
    <mergeCell ref="D237:F237"/>
    <mergeCell ref="D238:F238"/>
    <mergeCell ref="C245:C247"/>
    <mergeCell ref="D245:D247"/>
    <mergeCell ref="E245:E247"/>
    <mergeCell ref="F245:F247"/>
    <mergeCell ref="E4:G4"/>
    <mergeCell ref="H4:I4"/>
    <mergeCell ref="D232:F232"/>
    <mergeCell ref="H232:H234"/>
    <mergeCell ref="D233:F233"/>
    <mergeCell ref="D234:F23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18"/>
  <sheetViews>
    <sheetView workbookViewId="0">
      <selection activeCell="D13" sqref="D13"/>
    </sheetView>
  </sheetViews>
  <sheetFormatPr defaultColWidth="11.42578125" defaultRowHeight="15"/>
  <cols>
    <col min="1" max="16384" width="11.42578125" style="1"/>
  </cols>
  <sheetData>
    <row r="8" spans="3:9" ht="18.75">
      <c r="D8" s="129"/>
    </row>
    <row r="10" spans="3:9">
      <c r="E10" s="50" t="s">
        <v>347</v>
      </c>
      <c r="F10" s="50"/>
    </row>
    <row r="12" spans="3:9">
      <c r="C12" s="20"/>
      <c r="D12" s="20"/>
      <c r="E12" s="20"/>
      <c r="F12" s="20"/>
      <c r="G12" s="20"/>
      <c r="H12" s="20"/>
      <c r="I12" s="20"/>
    </row>
    <row r="13" spans="3:9">
      <c r="C13" s="20"/>
      <c r="D13" s="21" t="s">
        <v>195</v>
      </c>
      <c r="E13" s="21"/>
      <c r="F13" s="21"/>
      <c r="G13" s="20"/>
      <c r="H13" s="20">
        <f>'VAONGHO  INTERCONNEX (6)'!H129</f>
        <v>92203504.340000004</v>
      </c>
      <c r="I13" s="20"/>
    </row>
    <row r="14" spans="3:9">
      <c r="C14" s="20"/>
      <c r="D14" s="21"/>
      <c r="E14" s="21"/>
      <c r="F14" s="21"/>
      <c r="G14" s="20"/>
      <c r="H14" s="20"/>
      <c r="I14" s="20"/>
    </row>
    <row r="15" spans="3:9">
      <c r="C15" s="20"/>
      <c r="D15" s="21"/>
      <c r="E15" s="21"/>
      <c r="F15" s="21"/>
      <c r="G15" s="20"/>
      <c r="H15" s="20"/>
      <c r="I15" s="20"/>
    </row>
    <row r="16" spans="3:9">
      <c r="C16" s="20"/>
      <c r="D16" s="21" t="s">
        <v>313</v>
      </c>
      <c r="E16" s="21"/>
      <c r="F16" s="21"/>
      <c r="G16" s="20"/>
      <c r="H16" s="20">
        <f>'VAONGHO  DISTRIBUTION(7)'!G238</f>
        <v>67282159.219999999</v>
      </c>
      <c r="I16" s="20"/>
    </row>
    <row r="17" spans="3:9">
      <c r="C17" s="20"/>
      <c r="D17" s="20"/>
      <c r="E17" s="20"/>
      <c r="F17" s="20"/>
      <c r="G17" s="20"/>
      <c r="H17" s="20"/>
      <c r="I17" s="20"/>
    </row>
    <row r="18" spans="3:9">
      <c r="C18" s="20"/>
      <c r="D18" s="20"/>
      <c r="E18" s="20"/>
      <c r="F18" s="20"/>
      <c r="G18" s="20"/>
      <c r="H18" s="20">
        <f>H16+H13</f>
        <v>159485663.56</v>
      </c>
      <c r="I18" s="2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77"/>
  <sheetViews>
    <sheetView topLeftCell="A81" workbookViewId="0">
      <selection activeCell="C93" sqref="C93"/>
    </sheetView>
  </sheetViews>
  <sheetFormatPr defaultColWidth="11.42578125" defaultRowHeight="15"/>
  <cols>
    <col min="1" max="2" width="11.42578125" style="1"/>
    <col min="3" max="3" width="48.5703125" style="1" customWidth="1"/>
    <col min="4" max="4" width="20.28515625" style="1" customWidth="1"/>
    <col min="5" max="5" width="12.85546875" style="1" customWidth="1"/>
    <col min="6" max="6" width="11.42578125" style="1"/>
    <col min="7" max="7" width="14.85546875" style="1" customWidth="1"/>
    <col min="8" max="8" width="15.28515625" style="1" customWidth="1"/>
    <col min="9" max="9" width="13" style="1" customWidth="1"/>
    <col min="10" max="14" width="11.42578125" style="1"/>
    <col min="15" max="15" width="16.140625" style="1" customWidth="1"/>
    <col min="16" max="20" width="11.42578125" style="1"/>
    <col min="21" max="21" width="18.28515625" style="1" customWidth="1"/>
    <col min="22" max="16384" width="11.42578125" style="1"/>
  </cols>
  <sheetData>
    <row r="2" spans="2:21">
      <c r="B2" s="136" t="s">
        <v>124</v>
      </c>
      <c r="C2" s="137"/>
      <c r="D2" s="138"/>
      <c r="E2" s="139"/>
      <c r="F2" s="133"/>
      <c r="G2" s="133"/>
      <c r="H2" s="133"/>
      <c r="I2" s="133"/>
    </row>
    <row r="3" spans="2:21">
      <c r="B3" s="136" t="s">
        <v>384</v>
      </c>
      <c r="C3" s="140"/>
      <c r="D3" s="138"/>
      <c r="E3" s="139"/>
      <c r="F3" s="133"/>
      <c r="G3" s="133"/>
      <c r="H3" s="133"/>
      <c r="I3" s="133"/>
    </row>
    <row r="4" spans="2:21">
      <c r="B4" s="141"/>
      <c r="C4" s="136" t="s">
        <v>385</v>
      </c>
      <c r="D4" s="138"/>
      <c r="E4" s="139"/>
      <c r="F4" s="133"/>
      <c r="G4" s="133"/>
      <c r="H4" s="133"/>
      <c r="I4" s="133"/>
    </row>
    <row r="6" spans="2:21" ht="15.75" thickBot="1"/>
    <row r="7" spans="2:21" ht="16.5" thickTop="1">
      <c r="B7" s="220" t="s">
        <v>349</v>
      </c>
      <c r="C7" s="222" t="s">
        <v>351</v>
      </c>
      <c r="D7" s="222" t="s">
        <v>128</v>
      </c>
      <c r="E7" s="224" t="s">
        <v>353</v>
      </c>
      <c r="F7" s="226" t="s">
        <v>131</v>
      </c>
      <c r="G7" s="226"/>
      <c r="H7" s="227" t="s">
        <v>203</v>
      </c>
      <c r="I7" s="228"/>
      <c r="N7" s="130"/>
      <c r="O7" s="131"/>
      <c r="P7" s="132"/>
      <c r="Q7" s="133"/>
      <c r="R7" s="133"/>
      <c r="S7" s="134" t="s">
        <v>118</v>
      </c>
      <c r="T7" s="135"/>
    </row>
    <row r="8" spans="2:21">
      <c r="B8" s="221"/>
      <c r="C8" s="223"/>
      <c r="D8" s="223"/>
      <c r="E8" s="225"/>
      <c r="F8" s="229" t="s">
        <v>130</v>
      </c>
      <c r="G8" s="229" t="s">
        <v>133</v>
      </c>
      <c r="H8" s="229" t="s">
        <v>130</v>
      </c>
      <c r="I8" s="230" t="s">
        <v>133</v>
      </c>
      <c r="N8" s="130"/>
      <c r="O8" s="131"/>
      <c r="P8" s="132"/>
      <c r="Q8" s="133"/>
      <c r="R8" s="133"/>
      <c r="S8" s="133" t="s">
        <v>119</v>
      </c>
      <c r="T8" s="135"/>
    </row>
    <row r="9" spans="2:21" ht="50.25" customHeight="1">
      <c r="B9" s="221"/>
      <c r="C9" s="223"/>
      <c r="D9" s="223"/>
      <c r="E9" s="225"/>
      <c r="F9" s="229"/>
      <c r="G9" s="229"/>
      <c r="H9" s="229"/>
      <c r="I9" s="230"/>
      <c r="N9" s="130"/>
      <c r="O9" s="131"/>
      <c r="P9" s="132"/>
      <c r="Q9" s="133"/>
      <c r="R9" s="133"/>
      <c r="S9" s="133"/>
      <c r="T9" s="133"/>
    </row>
    <row r="10" spans="2:21">
      <c r="B10" s="15" t="s">
        <v>2</v>
      </c>
      <c r="C10" s="16" t="s">
        <v>134</v>
      </c>
      <c r="D10" s="17" t="s">
        <v>0</v>
      </c>
      <c r="E10" s="16">
        <v>12.8</v>
      </c>
      <c r="F10" s="16"/>
      <c r="G10" s="16"/>
      <c r="H10" s="16">
        <v>80000</v>
      </c>
      <c r="I10" s="18">
        <f>H10*E10</f>
        <v>1024000</v>
      </c>
    </row>
    <row r="11" spans="2:21">
      <c r="B11" s="15" t="s">
        <v>1</v>
      </c>
      <c r="C11" s="16" t="s">
        <v>1</v>
      </c>
      <c r="D11" s="16" t="s">
        <v>1</v>
      </c>
      <c r="E11" s="16" t="s">
        <v>1</v>
      </c>
      <c r="F11" s="16"/>
      <c r="G11" s="16"/>
      <c r="H11" s="16"/>
      <c r="I11" s="18"/>
    </row>
    <row r="12" spans="2:21">
      <c r="B12" s="15" t="s">
        <v>3</v>
      </c>
      <c r="C12" s="16" t="s">
        <v>135</v>
      </c>
      <c r="D12" s="19" t="s">
        <v>4</v>
      </c>
      <c r="E12" s="20" t="s">
        <v>109</v>
      </c>
      <c r="F12" s="16"/>
      <c r="G12" s="16"/>
      <c r="H12" s="16"/>
      <c r="I12" s="18"/>
    </row>
    <row r="13" spans="2:21">
      <c r="B13" s="15" t="s">
        <v>1</v>
      </c>
      <c r="C13" s="16"/>
      <c r="D13" s="19" t="s">
        <v>1</v>
      </c>
      <c r="E13" s="16" t="s">
        <v>1</v>
      </c>
      <c r="F13" s="16"/>
      <c r="G13" s="16"/>
      <c r="H13" s="16"/>
      <c r="I13" s="18"/>
      <c r="N13" s="136"/>
      <c r="O13" s="137"/>
      <c r="P13" s="138"/>
      <c r="Q13" s="139"/>
      <c r="R13" s="133"/>
      <c r="S13" s="133"/>
      <c r="T13" s="133"/>
      <c r="U13" s="133"/>
    </row>
    <row r="14" spans="2:21">
      <c r="B14" s="15" t="s">
        <v>5</v>
      </c>
      <c r="C14" s="16" t="s">
        <v>136</v>
      </c>
      <c r="D14" s="19" t="s">
        <v>0</v>
      </c>
      <c r="E14" s="16">
        <v>12.8</v>
      </c>
      <c r="F14" s="16"/>
      <c r="G14" s="16"/>
      <c r="H14" s="16">
        <v>50000</v>
      </c>
      <c r="I14" s="18">
        <f>H14*E14</f>
        <v>640000</v>
      </c>
    </row>
    <row r="15" spans="2:21">
      <c r="B15" s="15" t="s">
        <v>1</v>
      </c>
      <c r="C15" s="16" t="s">
        <v>1</v>
      </c>
      <c r="D15" s="19" t="s">
        <v>1</v>
      </c>
      <c r="E15" s="16" t="s">
        <v>1</v>
      </c>
      <c r="F15" s="16"/>
      <c r="G15" s="16"/>
      <c r="H15" s="16"/>
      <c r="I15" s="18"/>
    </row>
    <row r="16" spans="2:21">
      <c r="B16" s="15" t="s">
        <v>6</v>
      </c>
      <c r="C16" s="21" t="s">
        <v>381</v>
      </c>
      <c r="D16" s="19" t="s">
        <v>1</v>
      </c>
      <c r="E16" s="16" t="s">
        <v>1</v>
      </c>
      <c r="F16" s="16"/>
      <c r="G16" s="16"/>
      <c r="H16" s="16"/>
      <c r="I16" s="18"/>
    </row>
    <row r="17" spans="2:9">
      <c r="B17" s="15" t="s">
        <v>1</v>
      </c>
      <c r="C17" s="16" t="s">
        <v>1</v>
      </c>
      <c r="D17" s="19" t="s">
        <v>1</v>
      </c>
      <c r="E17" s="16" t="s">
        <v>1</v>
      </c>
      <c r="F17" s="16"/>
      <c r="G17" s="16"/>
      <c r="H17" s="16"/>
      <c r="I17" s="18"/>
    </row>
    <row r="18" spans="2:9">
      <c r="B18" s="15" t="s">
        <v>14</v>
      </c>
      <c r="C18" s="21" t="s">
        <v>138</v>
      </c>
      <c r="D18" s="19" t="s">
        <v>4</v>
      </c>
      <c r="E18" s="16">
        <v>9</v>
      </c>
      <c r="F18" s="16"/>
      <c r="G18" s="16"/>
      <c r="H18" s="16">
        <v>17175</v>
      </c>
      <c r="I18" s="18">
        <f>H18*E18</f>
        <v>154575</v>
      </c>
    </row>
    <row r="19" spans="2:9">
      <c r="B19" s="15"/>
      <c r="C19" s="16" t="s">
        <v>139</v>
      </c>
      <c r="D19" s="19"/>
      <c r="E19" s="16"/>
      <c r="F19" s="16"/>
      <c r="G19" s="16"/>
      <c r="H19" s="16"/>
      <c r="I19" s="18"/>
    </row>
    <row r="20" spans="2:9">
      <c r="B20" s="15"/>
      <c r="C20" s="20" t="s">
        <v>140</v>
      </c>
      <c r="D20" s="19"/>
      <c r="E20" s="16"/>
      <c r="F20" s="16"/>
      <c r="G20" s="16"/>
      <c r="H20" s="16"/>
      <c r="I20" s="18"/>
    </row>
    <row r="21" spans="2:9">
      <c r="B21" s="15" t="s">
        <v>26</v>
      </c>
      <c r="C21" s="21" t="s">
        <v>141</v>
      </c>
      <c r="D21" s="19" t="s">
        <v>4</v>
      </c>
      <c r="E21" s="22">
        <v>2</v>
      </c>
      <c r="F21" s="16">
        <v>225800</v>
      </c>
      <c r="G21" s="23">
        <f>F21*E21</f>
        <v>451600</v>
      </c>
      <c r="H21" s="16">
        <v>22580</v>
      </c>
      <c r="I21" s="24">
        <f>H21*E21</f>
        <v>45160</v>
      </c>
    </row>
    <row r="22" spans="2:9">
      <c r="B22" s="15"/>
      <c r="C22" s="21" t="s">
        <v>142</v>
      </c>
      <c r="D22" s="16"/>
      <c r="E22" s="8"/>
      <c r="F22" s="16"/>
      <c r="G22" s="23"/>
      <c r="H22" s="16"/>
      <c r="I22" s="24"/>
    </row>
    <row r="23" spans="2:9" ht="30">
      <c r="B23" s="15"/>
      <c r="C23" s="25" t="s">
        <v>143</v>
      </c>
      <c r="D23" s="16"/>
      <c r="E23" s="8"/>
      <c r="F23" s="16"/>
      <c r="G23" s="23"/>
      <c r="H23" s="16"/>
      <c r="I23" s="24"/>
    </row>
    <row r="24" spans="2:9">
      <c r="B24" s="15"/>
      <c r="C24" s="20" t="s">
        <v>230</v>
      </c>
      <c r="D24" s="16"/>
      <c r="E24" s="16"/>
      <c r="F24" s="16"/>
      <c r="G24" s="23"/>
      <c r="H24" s="16"/>
      <c r="I24" s="24"/>
    </row>
    <row r="25" spans="2:9">
      <c r="B25" s="15"/>
      <c r="C25" s="16" t="s">
        <v>329</v>
      </c>
      <c r="D25" s="16"/>
      <c r="E25" s="16"/>
      <c r="F25" s="16"/>
      <c r="G25" s="23"/>
      <c r="H25" s="16"/>
      <c r="I25" s="24"/>
    </row>
    <row r="26" spans="2:9">
      <c r="B26" s="15"/>
      <c r="C26" s="16" t="s">
        <v>335</v>
      </c>
      <c r="D26" s="16"/>
      <c r="E26" s="16"/>
      <c r="F26" s="16"/>
      <c r="G26" s="23"/>
      <c r="H26" s="16"/>
      <c r="I26" s="24"/>
    </row>
    <row r="27" spans="2:9">
      <c r="B27" s="15"/>
      <c r="C27" s="16" t="s">
        <v>361</v>
      </c>
      <c r="D27" s="16"/>
      <c r="E27" s="16"/>
      <c r="F27" s="16"/>
      <c r="G27" s="23"/>
      <c r="H27" s="16"/>
      <c r="I27" s="24"/>
    </row>
    <row r="28" spans="2:9">
      <c r="B28" s="15"/>
      <c r="C28" s="16" t="s">
        <v>148</v>
      </c>
      <c r="D28" s="16"/>
      <c r="E28" s="16"/>
      <c r="F28" s="16"/>
      <c r="G28" s="23"/>
      <c r="H28" s="16"/>
      <c r="I28" s="24"/>
    </row>
    <row r="29" spans="2:9" ht="30">
      <c r="B29" s="15"/>
      <c r="C29" s="25" t="s">
        <v>149</v>
      </c>
      <c r="D29" s="16"/>
      <c r="E29" s="16"/>
      <c r="F29" s="16"/>
      <c r="G29" s="23"/>
      <c r="H29" s="16"/>
      <c r="I29" s="24"/>
    </row>
    <row r="30" spans="2:9">
      <c r="B30" s="15"/>
      <c r="C30" s="26" t="s">
        <v>330</v>
      </c>
      <c r="D30" s="16"/>
      <c r="E30" s="16"/>
      <c r="F30" s="16"/>
      <c r="G30" s="23"/>
      <c r="H30" s="16"/>
      <c r="I30" s="24"/>
    </row>
    <row r="31" spans="2:9">
      <c r="B31" s="15"/>
      <c r="C31" s="26" t="s">
        <v>335</v>
      </c>
      <c r="D31" s="16"/>
      <c r="E31" s="16"/>
      <c r="F31" s="16"/>
      <c r="G31" s="23"/>
      <c r="H31" s="16"/>
      <c r="I31" s="24"/>
    </row>
    <row r="32" spans="2:9">
      <c r="B32" s="15"/>
      <c r="C32" s="26" t="s">
        <v>147</v>
      </c>
      <c r="D32" s="16"/>
      <c r="E32" s="16"/>
      <c r="F32" s="16"/>
      <c r="G32" s="23"/>
      <c r="H32" s="16"/>
      <c r="I32" s="24"/>
    </row>
    <row r="33" spans="2:9" ht="30">
      <c r="B33" s="15"/>
      <c r="C33" s="26" t="s">
        <v>151</v>
      </c>
      <c r="D33" s="16"/>
      <c r="E33" s="16"/>
      <c r="F33" s="16"/>
      <c r="G33" s="23"/>
      <c r="H33" s="16"/>
      <c r="I33" s="24"/>
    </row>
    <row r="34" spans="2:9">
      <c r="B34" s="15" t="s">
        <v>27</v>
      </c>
      <c r="C34" s="21" t="s">
        <v>152</v>
      </c>
      <c r="D34" s="27" t="s">
        <v>4</v>
      </c>
      <c r="E34" s="28"/>
      <c r="F34" s="16">
        <v>2077468</v>
      </c>
      <c r="G34" s="23">
        <f t="shared" ref="G34:G77" si="0">F34*E34</f>
        <v>0</v>
      </c>
      <c r="H34" s="16">
        <v>318000</v>
      </c>
      <c r="I34" s="24">
        <f t="shared" ref="I34:I77" si="1">H34*E34</f>
        <v>0</v>
      </c>
    </row>
    <row r="35" spans="2:9">
      <c r="B35" s="15"/>
      <c r="C35" s="21" t="s">
        <v>142</v>
      </c>
      <c r="D35" s="16"/>
      <c r="E35" s="16"/>
      <c r="F35" s="16"/>
      <c r="G35" s="23"/>
      <c r="H35" s="16"/>
      <c r="I35" s="24"/>
    </row>
    <row r="36" spans="2:9">
      <c r="B36" s="15" t="s">
        <v>1</v>
      </c>
      <c r="C36" s="20" t="s">
        <v>153</v>
      </c>
      <c r="D36" s="16" t="s">
        <v>1</v>
      </c>
      <c r="E36" s="16" t="s">
        <v>1</v>
      </c>
      <c r="F36" s="16"/>
      <c r="G36" s="23"/>
      <c r="H36" s="16"/>
      <c r="I36" s="24"/>
    </row>
    <row r="37" spans="2:9">
      <c r="B37" s="15"/>
      <c r="C37" s="16" t="s">
        <v>355</v>
      </c>
      <c r="D37" s="16"/>
      <c r="E37" s="16"/>
      <c r="F37" s="16"/>
      <c r="G37" s="23"/>
      <c r="H37" s="16"/>
      <c r="I37" s="24"/>
    </row>
    <row r="38" spans="2:9">
      <c r="B38" s="15"/>
      <c r="C38" s="20" t="s">
        <v>157</v>
      </c>
      <c r="D38" s="16"/>
      <c r="E38" s="16"/>
      <c r="F38" s="16"/>
      <c r="G38" s="23"/>
      <c r="H38" s="16"/>
      <c r="I38" s="24"/>
    </row>
    <row r="39" spans="2:9">
      <c r="B39" s="29"/>
      <c r="C39" s="16" t="s">
        <v>334</v>
      </c>
      <c r="D39" s="30"/>
      <c r="E39" s="31"/>
      <c r="F39" s="16"/>
      <c r="G39" s="23"/>
      <c r="H39" s="16"/>
      <c r="I39" s="24"/>
    </row>
    <row r="40" spans="2:9">
      <c r="B40" s="29"/>
      <c r="C40" s="16" t="s">
        <v>335</v>
      </c>
      <c r="D40" s="30"/>
      <c r="E40" s="31"/>
      <c r="F40" s="16"/>
      <c r="G40" s="23"/>
      <c r="H40" s="16"/>
      <c r="I40" s="24"/>
    </row>
    <row r="41" spans="2:9">
      <c r="B41" s="29"/>
      <c r="C41" s="16" t="s">
        <v>362</v>
      </c>
      <c r="D41" s="30"/>
      <c r="E41" s="31"/>
      <c r="F41" s="16"/>
      <c r="G41" s="23"/>
      <c r="H41" s="16"/>
      <c r="I41" s="24"/>
    </row>
    <row r="42" spans="2:9">
      <c r="B42" s="29"/>
      <c r="C42" s="16" t="s">
        <v>151</v>
      </c>
      <c r="D42" s="30"/>
      <c r="E42" s="31"/>
      <c r="F42" s="16"/>
      <c r="G42" s="23"/>
      <c r="H42" s="16"/>
      <c r="I42" s="24"/>
    </row>
    <row r="43" spans="2:9">
      <c r="B43" s="29"/>
      <c r="C43" s="20" t="s">
        <v>158</v>
      </c>
      <c r="D43" s="30"/>
      <c r="E43" s="31"/>
      <c r="F43" s="16"/>
      <c r="G43" s="23"/>
      <c r="H43" s="16"/>
      <c r="I43" s="24"/>
    </row>
    <row r="44" spans="2:9">
      <c r="B44" s="29"/>
      <c r="C44" s="16" t="s">
        <v>334</v>
      </c>
      <c r="D44" s="30"/>
      <c r="E44" s="31"/>
      <c r="F44" s="16"/>
      <c r="G44" s="23"/>
      <c r="H44" s="16"/>
      <c r="I44" s="24"/>
    </row>
    <row r="45" spans="2:9">
      <c r="B45" s="29"/>
      <c r="C45" s="16" t="s">
        <v>335</v>
      </c>
      <c r="D45" s="30"/>
      <c r="E45" s="31"/>
      <c r="F45" s="16"/>
      <c r="G45" s="23"/>
      <c r="H45" s="16"/>
      <c r="I45" s="24"/>
    </row>
    <row r="46" spans="2:9">
      <c r="B46" s="29"/>
      <c r="C46" s="16" t="s">
        <v>362</v>
      </c>
      <c r="D46" s="30"/>
      <c r="E46" s="31"/>
      <c r="F46" s="16"/>
      <c r="G46" s="23"/>
      <c r="H46" s="16"/>
      <c r="I46" s="24"/>
    </row>
    <row r="47" spans="2:9">
      <c r="B47" s="29"/>
      <c r="C47" s="16" t="s">
        <v>151</v>
      </c>
      <c r="D47" s="30"/>
      <c r="E47" s="31"/>
      <c r="F47" s="16"/>
      <c r="G47" s="23"/>
      <c r="H47" s="16"/>
      <c r="I47" s="24"/>
    </row>
    <row r="48" spans="2:9">
      <c r="B48" s="29"/>
      <c r="C48" s="16" t="s">
        <v>167</v>
      </c>
      <c r="D48" s="30"/>
      <c r="E48" s="31"/>
      <c r="F48" s="16"/>
      <c r="G48" s="23"/>
      <c r="H48" s="16"/>
      <c r="I48" s="24"/>
    </row>
    <row r="49" spans="2:9">
      <c r="B49" s="29"/>
      <c r="C49" s="25"/>
      <c r="D49" s="30"/>
      <c r="E49" s="31"/>
      <c r="F49" s="16"/>
      <c r="G49" s="23"/>
      <c r="H49" s="16"/>
      <c r="I49" s="24"/>
    </row>
    <row r="50" spans="2:9">
      <c r="B50" s="32" t="s">
        <v>28</v>
      </c>
      <c r="C50" s="33" t="s">
        <v>152</v>
      </c>
      <c r="D50" s="34" t="s">
        <v>4</v>
      </c>
      <c r="E50" s="35">
        <v>14</v>
      </c>
      <c r="F50" s="16">
        <v>910245</v>
      </c>
      <c r="G50" s="23">
        <f t="shared" si="0"/>
        <v>12743430</v>
      </c>
      <c r="H50" s="16">
        <v>133000</v>
      </c>
      <c r="I50" s="24">
        <f t="shared" si="1"/>
        <v>1862000</v>
      </c>
    </row>
    <row r="51" spans="2:9">
      <c r="B51" s="32"/>
      <c r="C51" s="21" t="s">
        <v>142</v>
      </c>
      <c r="D51" s="34"/>
      <c r="E51" s="35"/>
      <c r="F51" s="16"/>
      <c r="G51" s="23"/>
      <c r="H51" s="16"/>
      <c r="I51" s="24"/>
    </row>
    <row r="52" spans="2:9">
      <c r="B52" s="29"/>
      <c r="C52" s="25" t="s">
        <v>161</v>
      </c>
      <c r="D52" s="30"/>
      <c r="E52" s="31"/>
      <c r="F52" s="16"/>
      <c r="G52" s="23"/>
      <c r="H52" s="16"/>
      <c r="I52" s="24"/>
    </row>
    <row r="53" spans="2:9" ht="30">
      <c r="B53" s="29"/>
      <c r="C53" s="25" t="s">
        <v>143</v>
      </c>
      <c r="D53" s="30"/>
      <c r="E53" s="31"/>
      <c r="F53" s="16"/>
      <c r="G53" s="23"/>
      <c r="H53" s="16"/>
      <c r="I53" s="24"/>
    </row>
    <row r="54" spans="2:9" ht="30">
      <c r="B54" s="29"/>
      <c r="C54" s="25" t="s">
        <v>162</v>
      </c>
      <c r="D54" s="30"/>
      <c r="E54" s="31"/>
      <c r="F54" s="16"/>
      <c r="G54" s="23"/>
      <c r="H54" s="16"/>
      <c r="I54" s="24"/>
    </row>
    <row r="55" spans="2:9">
      <c r="B55" s="29"/>
      <c r="C55" s="26" t="s">
        <v>330</v>
      </c>
      <c r="D55" s="30"/>
      <c r="E55" s="31"/>
      <c r="F55" s="16"/>
      <c r="G55" s="23"/>
      <c r="H55" s="16"/>
      <c r="I55" s="24"/>
    </row>
    <row r="56" spans="2:9">
      <c r="B56" s="29"/>
      <c r="C56" s="26" t="s">
        <v>335</v>
      </c>
      <c r="D56" s="30"/>
      <c r="E56" s="31"/>
      <c r="F56" s="16"/>
      <c r="G56" s="23"/>
      <c r="H56" s="16"/>
      <c r="I56" s="24"/>
    </row>
    <row r="57" spans="2:9">
      <c r="B57" s="29"/>
      <c r="C57" s="26" t="s">
        <v>147</v>
      </c>
      <c r="D57" s="30"/>
      <c r="E57" s="31"/>
      <c r="F57" s="16"/>
      <c r="G57" s="23"/>
      <c r="H57" s="16"/>
      <c r="I57" s="24"/>
    </row>
    <row r="58" spans="2:9" ht="30">
      <c r="B58" s="29"/>
      <c r="C58" s="26" t="s">
        <v>151</v>
      </c>
      <c r="D58" s="30"/>
      <c r="E58" s="31"/>
      <c r="F58" s="16"/>
      <c r="G58" s="23"/>
      <c r="H58" s="16"/>
      <c r="I58" s="24"/>
    </row>
    <row r="59" spans="2:9" ht="30">
      <c r="B59" s="29"/>
      <c r="C59" s="25" t="s">
        <v>164</v>
      </c>
      <c r="D59" s="30"/>
      <c r="E59" s="31"/>
      <c r="F59" s="16"/>
      <c r="G59" s="23"/>
      <c r="H59" s="16"/>
      <c r="I59" s="24"/>
    </row>
    <row r="60" spans="2:9">
      <c r="B60" s="29"/>
      <c r="C60" s="26" t="s">
        <v>330</v>
      </c>
      <c r="D60" s="30"/>
      <c r="E60" s="31"/>
      <c r="F60" s="16"/>
      <c r="G60" s="23"/>
      <c r="H60" s="16"/>
      <c r="I60" s="24"/>
    </row>
    <row r="61" spans="2:9">
      <c r="B61" s="29"/>
      <c r="C61" s="26" t="s">
        <v>335</v>
      </c>
      <c r="D61" s="30"/>
      <c r="E61" s="31"/>
      <c r="F61" s="16"/>
      <c r="G61" s="23"/>
      <c r="H61" s="16"/>
      <c r="I61" s="24"/>
    </row>
    <row r="62" spans="2:9">
      <c r="B62" s="29"/>
      <c r="C62" s="26" t="s">
        <v>147</v>
      </c>
      <c r="D62" s="30"/>
      <c r="E62" s="31"/>
      <c r="F62" s="16"/>
      <c r="G62" s="23"/>
      <c r="H62" s="16"/>
      <c r="I62" s="24"/>
    </row>
    <row r="63" spans="2:9" ht="30">
      <c r="B63" s="29"/>
      <c r="C63" s="26" t="s">
        <v>151</v>
      </c>
      <c r="D63" s="30"/>
      <c r="E63" s="31"/>
      <c r="F63" s="16"/>
      <c r="G63" s="23"/>
      <c r="H63" s="16"/>
      <c r="I63" s="24"/>
    </row>
    <row r="64" spans="2:9">
      <c r="B64" s="29"/>
      <c r="C64" s="25" t="s">
        <v>167</v>
      </c>
      <c r="D64" s="30"/>
      <c r="E64" s="31"/>
      <c r="F64" s="16"/>
      <c r="G64" s="23"/>
      <c r="H64" s="16"/>
      <c r="I64" s="24"/>
    </row>
    <row r="65" spans="2:9">
      <c r="B65" s="32" t="s">
        <v>29</v>
      </c>
      <c r="C65" s="33" t="s">
        <v>382</v>
      </c>
      <c r="D65" s="34" t="s">
        <v>4</v>
      </c>
      <c r="E65" s="35">
        <v>1</v>
      </c>
      <c r="F65" s="16">
        <v>4800211</v>
      </c>
      <c r="G65" s="23">
        <f t="shared" si="0"/>
        <v>4800211</v>
      </c>
      <c r="H65" s="21">
        <v>243000</v>
      </c>
      <c r="I65" s="24">
        <f t="shared" si="1"/>
        <v>243000</v>
      </c>
    </row>
    <row r="66" spans="2:9">
      <c r="B66" s="32"/>
      <c r="C66" s="21" t="s">
        <v>142</v>
      </c>
      <c r="D66" s="34"/>
      <c r="E66" s="35"/>
      <c r="F66" s="16"/>
      <c r="G66" s="23"/>
      <c r="H66" s="16"/>
      <c r="I66" s="24"/>
    </row>
    <row r="67" spans="2:9">
      <c r="B67" s="29"/>
      <c r="C67" s="25" t="s">
        <v>318</v>
      </c>
      <c r="D67" s="30"/>
      <c r="E67" s="31"/>
      <c r="F67" s="16"/>
      <c r="G67" s="23"/>
      <c r="H67" s="16"/>
      <c r="I67" s="24"/>
    </row>
    <row r="68" spans="2:9" ht="30">
      <c r="B68" s="29"/>
      <c r="C68" s="25" t="s">
        <v>356</v>
      </c>
      <c r="D68" s="30"/>
      <c r="E68" s="31"/>
      <c r="F68" s="16"/>
      <c r="G68" s="23"/>
      <c r="H68" s="16"/>
      <c r="I68" s="24"/>
    </row>
    <row r="69" spans="2:9" ht="30">
      <c r="B69" s="29"/>
      <c r="C69" s="25" t="s">
        <v>162</v>
      </c>
      <c r="D69" s="30"/>
      <c r="E69" s="31"/>
      <c r="F69" s="16"/>
      <c r="G69" s="23"/>
      <c r="H69" s="16"/>
      <c r="I69" s="24"/>
    </row>
    <row r="70" spans="2:9">
      <c r="B70" s="29"/>
      <c r="C70" s="26" t="s">
        <v>145</v>
      </c>
      <c r="D70" s="30"/>
      <c r="E70" s="31"/>
      <c r="F70" s="16"/>
      <c r="G70" s="23"/>
      <c r="H70" s="16"/>
      <c r="I70" s="24"/>
    </row>
    <row r="71" spans="2:9">
      <c r="B71" s="29"/>
      <c r="C71" s="26" t="s">
        <v>335</v>
      </c>
      <c r="D71" s="30"/>
      <c r="E71" s="31"/>
      <c r="F71" s="16"/>
      <c r="G71" s="23"/>
      <c r="H71" s="16"/>
      <c r="I71" s="24"/>
    </row>
    <row r="72" spans="2:9">
      <c r="B72" s="29"/>
      <c r="C72" s="26" t="s">
        <v>171</v>
      </c>
      <c r="D72" s="30"/>
      <c r="E72" s="31"/>
      <c r="F72" s="16"/>
      <c r="G72" s="23"/>
      <c r="H72" s="16"/>
      <c r="I72" s="24"/>
    </row>
    <row r="73" spans="2:9">
      <c r="B73" s="29"/>
      <c r="C73" s="26" t="s">
        <v>362</v>
      </c>
      <c r="D73" s="30"/>
      <c r="E73" s="31"/>
      <c r="F73" s="16"/>
      <c r="G73" s="23"/>
      <c r="H73" s="16"/>
      <c r="I73" s="24"/>
    </row>
    <row r="74" spans="2:9" ht="30">
      <c r="B74" s="29"/>
      <c r="C74" s="26" t="s">
        <v>172</v>
      </c>
      <c r="D74" s="30"/>
      <c r="E74" s="31"/>
      <c r="F74" s="16"/>
      <c r="G74" s="23"/>
      <c r="H74" s="16"/>
      <c r="I74" s="24"/>
    </row>
    <row r="75" spans="2:9">
      <c r="B75" s="29"/>
      <c r="C75" s="25" t="s">
        <v>9</v>
      </c>
      <c r="D75" s="30"/>
      <c r="E75" s="31"/>
      <c r="F75" s="16"/>
      <c r="G75" s="23"/>
      <c r="H75" s="16"/>
      <c r="I75" s="24"/>
    </row>
    <row r="76" spans="2:9">
      <c r="B76" s="29"/>
      <c r="C76" s="25" t="s">
        <v>167</v>
      </c>
      <c r="D76" s="30"/>
      <c r="E76" s="31"/>
      <c r="F76" s="16"/>
      <c r="G76" s="23"/>
      <c r="H76" s="16"/>
      <c r="I76" s="24"/>
    </row>
    <row r="77" spans="2:9">
      <c r="B77" s="32" t="s">
        <v>30</v>
      </c>
      <c r="C77" s="21" t="s">
        <v>177</v>
      </c>
      <c r="D77" s="34" t="s">
        <v>4</v>
      </c>
      <c r="E77" s="35">
        <v>47</v>
      </c>
      <c r="F77" s="16">
        <v>504325</v>
      </c>
      <c r="G77" s="23">
        <f t="shared" si="0"/>
        <v>23703275</v>
      </c>
      <c r="H77" s="16">
        <v>66439</v>
      </c>
      <c r="I77" s="24">
        <f t="shared" si="1"/>
        <v>3122633</v>
      </c>
    </row>
    <row r="78" spans="2:9">
      <c r="B78" s="32"/>
      <c r="C78" s="21" t="s">
        <v>142</v>
      </c>
      <c r="D78" s="34"/>
      <c r="E78" s="35"/>
      <c r="F78" s="16"/>
      <c r="G78" s="23"/>
      <c r="H78" s="16"/>
      <c r="I78" s="24"/>
    </row>
    <row r="79" spans="2:9">
      <c r="B79" s="29"/>
      <c r="C79" s="16" t="s">
        <v>174</v>
      </c>
      <c r="D79" s="30"/>
      <c r="E79" s="31"/>
      <c r="F79" s="16"/>
      <c r="G79" s="23"/>
      <c r="H79" s="16"/>
      <c r="I79" s="24"/>
    </row>
    <row r="80" spans="2:9">
      <c r="B80" s="29"/>
      <c r="C80" s="16" t="s">
        <v>178</v>
      </c>
      <c r="D80" s="30"/>
      <c r="E80" s="31"/>
      <c r="F80" s="16"/>
      <c r="G80" s="23"/>
      <c r="H80" s="16"/>
      <c r="I80" s="24"/>
    </row>
    <row r="81" spans="2:9" ht="17.25" customHeight="1">
      <c r="B81" s="29"/>
      <c r="C81" s="20" t="s">
        <v>175</v>
      </c>
      <c r="D81" s="30"/>
      <c r="E81" s="31"/>
      <c r="F81" s="16"/>
      <c r="G81" s="23"/>
      <c r="H81" s="16"/>
      <c r="I81" s="24"/>
    </row>
    <row r="82" spans="2:9">
      <c r="B82" s="29"/>
      <c r="C82" s="20" t="s">
        <v>145</v>
      </c>
      <c r="D82" s="30"/>
      <c r="E82" s="31"/>
      <c r="F82" s="16"/>
      <c r="G82" s="23"/>
      <c r="H82" s="16"/>
      <c r="I82" s="24"/>
    </row>
    <row r="83" spans="2:9">
      <c r="B83" s="29"/>
      <c r="C83" s="16" t="s">
        <v>335</v>
      </c>
      <c r="D83" s="30"/>
      <c r="E83" s="31"/>
      <c r="F83" s="16"/>
      <c r="G83" s="23"/>
      <c r="H83" s="16"/>
      <c r="I83" s="24"/>
    </row>
    <row r="84" spans="2:9">
      <c r="B84" s="29"/>
      <c r="C84" s="16" t="s">
        <v>147</v>
      </c>
      <c r="D84" s="30"/>
      <c r="E84" s="31"/>
      <c r="F84" s="16"/>
      <c r="G84" s="23"/>
      <c r="H84" s="16"/>
      <c r="I84" s="24"/>
    </row>
    <row r="85" spans="2:9">
      <c r="B85" s="29"/>
      <c r="C85" s="16" t="s">
        <v>370</v>
      </c>
      <c r="D85" s="30"/>
      <c r="E85" s="31"/>
      <c r="F85" s="16"/>
      <c r="G85" s="23"/>
      <c r="H85" s="16"/>
      <c r="I85" s="24"/>
    </row>
    <row r="86" spans="2:9">
      <c r="B86" s="29"/>
      <c r="C86" s="16" t="s">
        <v>167</v>
      </c>
      <c r="D86" s="30"/>
      <c r="E86" s="31"/>
      <c r="F86" s="16"/>
      <c r="G86" s="23"/>
      <c r="H86" s="16"/>
      <c r="I86" s="24"/>
    </row>
    <row r="87" spans="2:9">
      <c r="B87" s="32" t="s">
        <v>31</v>
      </c>
      <c r="C87" s="21" t="s">
        <v>177</v>
      </c>
      <c r="D87" s="34" t="s">
        <v>4</v>
      </c>
      <c r="E87" s="35">
        <v>9</v>
      </c>
      <c r="F87" s="16">
        <v>495015</v>
      </c>
      <c r="G87" s="23">
        <f t="shared" ref="G87:G102" si="2">F87*E87</f>
        <v>4455135</v>
      </c>
      <c r="H87" s="16">
        <v>66439</v>
      </c>
      <c r="I87" s="24">
        <f t="shared" ref="I87:I102" si="3">H87*E87</f>
        <v>597951</v>
      </c>
    </row>
    <row r="88" spans="2:9">
      <c r="B88" s="32"/>
      <c r="C88" s="21" t="s">
        <v>142</v>
      </c>
      <c r="D88" s="34"/>
      <c r="E88" s="31"/>
      <c r="F88" s="16"/>
      <c r="G88" s="23"/>
      <c r="H88" s="16"/>
      <c r="I88" s="24"/>
    </row>
    <row r="89" spans="2:9">
      <c r="B89" s="29"/>
      <c r="C89" s="16" t="s">
        <v>234</v>
      </c>
      <c r="D89" s="30"/>
      <c r="E89" s="31"/>
      <c r="F89" s="16"/>
      <c r="G89" s="23"/>
      <c r="H89" s="16"/>
      <c r="I89" s="24"/>
    </row>
    <row r="90" spans="2:9">
      <c r="B90" s="29"/>
      <c r="C90" s="16" t="s">
        <v>180</v>
      </c>
      <c r="D90" s="30"/>
      <c r="E90" s="31"/>
      <c r="F90" s="16"/>
      <c r="G90" s="23"/>
      <c r="H90" s="16"/>
      <c r="I90" s="24"/>
    </row>
    <row r="91" spans="2:9">
      <c r="B91" s="29"/>
      <c r="C91" s="20" t="s">
        <v>175</v>
      </c>
      <c r="D91" s="30"/>
      <c r="E91" s="31"/>
      <c r="F91" s="16"/>
      <c r="G91" s="23"/>
      <c r="H91" s="16"/>
      <c r="I91" s="24"/>
    </row>
    <row r="92" spans="2:9">
      <c r="B92" s="29"/>
      <c r="C92" s="16" t="s">
        <v>145</v>
      </c>
      <c r="D92" s="30"/>
      <c r="E92" s="31"/>
      <c r="F92" s="16"/>
      <c r="G92" s="23"/>
      <c r="H92" s="16"/>
      <c r="I92" s="24"/>
    </row>
    <row r="93" spans="2:9">
      <c r="B93" s="29"/>
      <c r="C93" s="16" t="s">
        <v>335</v>
      </c>
      <c r="D93" s="30"/>
      <c r="E93" s="31"/>
      <c r="F93" s="16"/>
      <c r="G93" s="23"/>
      <c r="H93" s="16"/>
      <c r="I93" s="24"/>
    </row>
    <row r="94" spans="2:9">
      <c r="B94" s="29"/>
      <c r="C94" s="16" t="s">
        <v>147</v>
      </c>
      <c r="D94" s="30"/>
      <c r="E94" s="31"/>
      <c r="F94" s="16"/>
      <c r="G94" s="23"/>
      <c r="H94" s="16"/>
      <c r="I94" s="24"/>
    </row>
    <row r="95" spans="2:9">
      <c r="B95" s="29"/>
      <c r="C95" s="16" t="s">
        <v>15</v>
      </c>
      <c r="D95" s="30"/>
      <c r="E95" s="31"/>
      <c r="F95" s="16"/>
      <c r="G95" s="23"/>
      <c r="H95" s="16"/>
      <c r="I95" s="24"/>
    </row>
    <row r="96" spans="2:9">
      <c r="B96" s="29"/>
      <c r="C96" s="16" t="s">
        <v>167</v>
      </c>
      <c r="D96" s="30"/>
      <c r="E96" s="31"/>
      <c r="F96" s="16"/>
      <c r="G96" s="23"/>
      <c r="H96" s="16"/>
      <c r="I96" s="24"/>
    </row>
    <row r="97" spans="2:11">
      <c r="B97" s="29"/>
      <c r="C97" s="36"/>
      <c r="D97" s="30"/>
      <c r="E97" s="31"/>
      <c r="F97" s="16"/>
      <c r="G97" s="23"/>
      <c r="H97" s="16"/>
      <c r="I97" s="24"/>
    </row>
    <row r="98" spans="2:11">
      <c r="B98" s="52" t="s">
        <v>113</v>
      </c>
      <c r="C98" s="20" t="s">
        <v>181</v>
      </c>
      <c r="D98" s="53" t="s">
        <v>12</v>
      </c>
      <c r="E98" s="31">
        <v>42500</v>
      </c>
      <c r="F98" s="16">
        <v>850</v>
      </c>
      <c r="G98" s="23">
        <f>F98*E98</f>
        <v>36125000</v>
      </c>
      <c r="H98" s="16">
        <v>45</v>
      </c>
      <c r="I98" s="24">
        <f>H98*E98</f>
        <v>1912500</v>
      </c>
      <c r="K98" s="1">
        <f>12800/150</f>
        <v>85.333333333333329</v>
      </c>
    </row>
    <row r="99" spans="2:11">
      <c r="B99" s="52"/>
      <c r="C99" s="20"/>
      <c r="D99" s="53"/>
      <c r="E99" s="31"/>
      <c r="F99" s="16"/>
      <c r="G99" s="23"/>
      <c r="H99" s="16"/>
      <c r="I99" s="24"/>
    </row>
    <row r="100" spans="2:11">
      <c r="B100" s="52" t="s">
        <v>114</v>
      </c>
      <c r="C100" s="54" t="s">
        <v>182</v>
      </c>
      <c r="D100" s="53" t="s">
        <v>45</v>
      </c>
      <c r="E100" s="55">
        <f>E87+E77+E65+E50</f>
        <v>71</v>
      </c>
      <c r="F100" s="16"/>
      <c r="G100" s="23"/>
      <c r="H100" s="16">
        <v>1500</v>
      </c>
      <c r="I100" s="24">
        <f>H100*E100</f>
        <v>106500</v>
      </c>
      <c r="K100" s="1">
        <f>K98/150</f>
        <v>0.56888888888888889</v>
      </c>
    </row>
    <row r="101" spans="2:11">
      <c r="B101" s="29"/>
      <c r="C101" s="14" t="s">
        <v>183</v>
      </c>
      <c r="D101" s="30"/>
      <c r="E101" s="31"/>
      <c r="F101" s="16"/>
      <c r="G101" s="56">
        <f>G98+G87+G77+G65+G50+G34</f>
        <v>81827051</v>
      </c>
      <c r="H101" s="16"/>
      <c r="I101" s="57">
        <f>I100+I98+I87+I77+I65+I50+I34</f>
        <v>7844584</v>
      </c>
    </row>
    <row r="102" spans="2:11">
      <c r="B102" s="32" t="s">
        <v>10</v>
      </c>
      <c r="C102" s="37" t="s">
        <v>185</v>
      </c>
      <c r="D102" s="34" t="s">
        <v>4</v>
      </c>
      <c r="E102" s="34">
        <v>1</v>
      </c>
      <c r="F102" s="16">
        <v>4800259</v>
      </c>
      <c r="G102" s="23">
        <f t="shared" si="2"/>
        <v>4800259</v>
      </c>
      <c r="H102" s="16">
        <v>243000</v>
      </c>
      <c r="I102" s="24">
        <f t="shared" si="3"/>
        <v>243000</v>
      </c>
    </row>
    <row r="103" spans="2:11">
      <c r="B103" s="29"/>
      <c r="C103" s="37" t="s">
        <v>142</v>
      </c>
      <c r="D103" s="30"/>
      <c r="E103" s="35"/>
      <c r="F103" s="16"/>
      <c r="G103" s="16"/>
      <c r="H103" s="16"/>
      <c r="I103" s="18"/>
    </row>
    <row r="104" spans="2:11">
      <c r="B104" s="29" t="s">
        <v>20</v>
      </c>
      <c r="C104" s="38" t="s">
        <v>186</v>
      </c>
      <c r="D104" s="30"/>
      <c r="E104" s="35"/>
      <c r="F104" s="16"/>
      <c r="G104" s="16"/>
      <c r="H104" s="16"/>
      <c r="I104" s="18"/>
    </row>
    <row r="105" spans="2:11">
      <c r="B105" s="29" t="s">
        <v>21</v>
      </c>
      <c r="C105" s="38" t="s">
        <v>187</v>
      </c>
      <c r="D105" s="30"/>
      <c r="E105" s="35"/>
      <c r="F105" s="16"/>
      <c r="G105" s="16"/>
      <c r="H105" s="16"/>
      <c r="I105" s="18"/>
    </row>
    <row r="106" spans="2:11">
      <c r="B106" s="29" t="s">
        <v>22</v>
      </c>
      <c r="C106" s="39" t="s">
        <v>188</v>
      </c>
      <c r="D106" s="30"/>
      <c r="E106" s="35"/>
      <c r="F106" s="16"/>
      <c r="G106" s="16"/>
      <c r="H106" s="16"/>
      <c r="I106" s="18"/>
    </row>
    <row r="107" spans="2:11">
      <c r="B107" s="29" t="s">
        <v>23</v>
      </c>
      <c r="C107" s="38" t="s">
        <v>189</v>
      </c>
      <c r="D107" s="30"/>
      <c r="E107" s="31"/>
      <c r="F107" s="16"/>
      <c r="G107" s="16"/>
      <c r="H107" s="16"/>
      <c r="I107" s="18"/>
    </row>
    <row r="108" spans="2:11">
      <c r="B108" s="29" t="s">
        <v>24</v>
      </c>
      <c r="C108" s="38" t="s">
        <v>190</v>
      </c>
      <c r="D108" s="30"/>
      <c r="E108" s="35"/>
      <c r="F108" s="16"/>
      <c r="G108" s="16"/>
      <c r="H108" s="16"/>
      <c r="I108" s="18"/>
    </row>
    <row r="109" spans="2:11">
      <c r="B109" s="29" t="s">
        <v>25</v>
      </c>
      <c r="C109" s="38" t="s">
        <v>191</v>
      </c>
      <c r="D109" s="30"/>
      <c r="E109" s="40"/>
      <c r="F109" s="16"/>
      <c r="G109" s="16"/>
      <c r="H109" s="16"/>
      <c r="I109" s="18"/>
    </row>
    <row r="110" spans="2:11">
      <c r="B110" s="32"/>
      <c r="C110" s="34" t="s">
        <v>184</v>
      </c>
      <c r="D110" s="40"/>
      <c r="E110" s="40"/>
      <c r="F110" s="16"/>
      <c r="G110" s="56">
        <f>SUM(G102:G109)</f>
        <v>4800259</v>
      </c>
      <c r="H110" s="16"/>
      <c r="I110" s="57">
        <f>SUM(I102:I109)</f>
        <v>243000</v>
      </c>
    </row>
    <row r="111" spans="2:11">
      <c r="B111" s="29"/>
      <c r="C111" s="19" t="s">
        <v>383</v>
      </c>
      <c r="D111" s="30"/>
      <c r="E111" s="40"/>
      <c r="F111" s="16"/>
      <c r="G111" s="16"/>
      <c r="H111" s="16"/>
      <c r="I111" s="18"/>
    </row>
    <row r="112" spans="2:11">
      <c r="B112" s="29"/>
      <c r="C112" s="16"/>
      <c r="D112" s="30"/>
      <c r="E112" s="40"/>
      <c r="F112" s="16"/>
      <c r="G112" s="16"/>
      <c r="H112" s="16"/>
      <c r="I112" s="18"/>
    </row>
    <row r="113" spans="2:9" ht="18.75">
      <c r="B113" s="29" t="s">
        <v>17</v>
      </c>
      <c r="C113" s="41" t="s">
        <v>134</v>
      </c>
      <c r="D113" s="30"/>
      <c r="E113" s="40"/>
      <c r="F113" s="16"/>
      <c r="G113" s="23"/>
      <c r="H113" s="16"/>
      <c r="I113" s="24">
        <f>I10</f>
        <v>1024000</v>
      </c>
    </row>
    <row r="114" spans="2:9" ht="18.75">
      <c r="B114" s="29"/>
      <c r="C114" s="42" t="s">
        <v>1</v>
      </c>
      <c r="D114" s="30"/>
      <c r="E114" s="40"/>
      <c r="F114" s="16"/>
      <c r="G114" s="23"/>
      <c r="H114" s="16"/>
      <c r="I114" s="24"/>
    </row>
    <row r="115" spans="2:9" ht="18.75">
      <c r="B115" s="29" t="s">
        <v>18</v>
      </c>
      <c r="C115" s="41" t="s">
        <v>193</v>
      </c>
      <c r="D115" s="30"/>
      <c r="E115" s="40"/>
      <c r="F115" s="16"/>
      <c r="G115" s="23"/>
      <c r="H115" s="16"/>
      <c r="I115" s="24">
        <f>I12</f>
        <v>0</v>
      </c>
    </row>
    <row r="116" spans="2:9" ht="18.75">
      <c r="B116" s="29"/>
      <c r="C116" s="42"/>
      <c r="D116" s="30"/>
      <c r="E116" s="40"/>
      <c r="F116" s="16"/>
      <c r="G116" s="23"/>
      <c r="H116" s="16"/>
      <c r="I116" s="24"/>
    </row>
    <row r="117" spans="2:9" ht="18.75">
      <c r="B117" s="29" t="s">
        <v>19</v>
      </c>
      <c r="C117" s="41" t="s">
        <v>136</v>
      </c>
      <c r="D117" s="30"/>
      <c r="E117" s="40"/>
      <c r="F117" s="16"/>
      <c r="G117" s="23"/>
      <c r="H117" s="16"/>
      <c r="I117" s="24">
        <f>I14</f>
        <v>640000</v>
      </c>
    </row>
    <row r="118" spans="2:9" ht="18.75">
      <c r="B118" s="29"/>
      <c r="C118" s="42"/>
      <c r="D118" s="31"/>
      <c r="E118" s="40"/>
      <c r="F118" s="16"/>
      <c r="G118" s="23"/>
      <c r="H118" s="16"/>
      <c r="I118" s="24"/>
    </row>
    <row r="119" spans="2:9" ht="18.75">
      <c r="B119" s="29">
        <v>2</v>
      </c>
      <c r="C119" s="43" t="s">
        <v>195</v>
      </c>
      <c r="D119" s="31"/>
      <c r="E119" s="40"/>
      <c r="F119" s="16"/>
      <c r="G119" s="23">
        <f>G101</f>
        <v>81827051</v>
      </c>
      <c r="H119" s="16"/>
      <c r="I119" s="24">
        <f>I101</f>
        <v>7844584</v>
      </c>
    </row>
    <row r="120" spans="2:9" ht="18.75">
      <c r="B120" s="15"/>
      <c r="C120" s="44"/>
      <c r="D120" s="16"/>
      <c r="E120" s="16"/>
      <c r="F120" s="16"/>
      <c r="G120" s="23"/>
      <c r="H120" s="16"/>
      <c r="I120" s="24"/>
    </row>
    <row r="121" spans="2:9" ht="18.75">
      <c r="B121" s="15">
        <v>3</v>
      </c>
      <c r="C121" s="43" t="s">
        <v>185</v>
      </c>
      <c r="D121" s="16"/>
      <c r="E121" s="16"/>
      <c r="F121" s="16"/>
      <c r="G121" s="23">
        <f>G110</f>
        <v>4800259</v>
      </c>
      <c r="H121" s="16"/>
      <c r="I121" s="24">
        <f>I110</f>
        <v>243000</v>
      </c>
    </row>
    <row r="122" spans="2:9">
      <c r="B122" s="15"/>
      <c r="C122" s="16"/>
      <c r="D122" s="16"/>
      <c r="E122" s="16"/>
      <c r="F122" s="16"/>
      <c r="G122" s="23"/>
      <c r="H122" s="16"/>
      <c r="I122" s="24"/>
    </row>
    <row r="123" spans="2:9">
      <c r="B123" s="15"/>
      <c r="C123" s="16"/>
      <c r="D123" s="16"/>
      <c r="E123" s="16"/>
      <c r="F123" s="16"/>
      <c r="G123" s="23"/>
      <c r="H123" s="16"/>
      <c r="I123" s="24"/>
    </row>
    <row r="124" spans="2:9">
      <c r="B124" s="15"/>
      <c r="C124" s="38" t="s">
        <v>196</v>
      </c>
      <c r="D124" s="16"/>
      <c r="E124" s="16"/>
      <c r="F124" s="16"/>
      <c r="G124" s="23">
        <f t="shared" ref="G124" si="4">SUM(G113:G123)</f>
        <v>86627310</v>
      </c>
      <c r="H124" s="16"/>
      <c r="I124" s="24">
        <f>I121+I119+I117+I113</f>
        <v>9751584</v>
      </c>
    </row>
    <row r="125" spans="2:9">
      <c r="B125" s="15"/>
      <c r="C125" s="38" t="s">
        <v>16</v>
      </c>
      <c r="D125" s="16"/>
      <c r="E125" s="16"/>
      <c r="F125" s="16"/>
      <c r="G125" s="23">
        <f>G124*18/100</f>
        <v>15592915.800000001</v>
      </c>
      <c r="H125" s="16"/>
      <c r="I125" s="24">
        <f>I124*18/100</f>
        <v>1755285.12</v>
      </c>
    </row>
    <row r="126" spans="2:9" ht="15.75" thickBot="1">
      <c r="B126" s="45"/>
      <c r="C126" s="46" t="s">
        <v>197</v>
      </c>
      <c r="D126" s="47"/>
      <c r="E126" s="47"/>
      <c r="F126" s="47"/>
      <c r="G126" s="48">
        <f>G125+G124</f>
        <v>102220225.8</v>
      </c>
      <c r="H126" s="47"/>
      <c r="I126" s="49">
        <f>I125+I124</f>
        <v>11506869.120000001</v>
      </c>
    </row>
    <row r="127" spans="2:9" ht="15.75" thickTop="1"/>
    <row r="129" spans="2:10">
      <c r="H129" s="51">
        <f>G126+I126</f>
        <v>113727094.92</v>
      </c>
    </row>
    <row r="130" spans="2:10">
      <c r="J130" s="51"/>
    </row>
    <row r="133" spans="2:10">
      <c r="B133" s="239"/>
      <c r="C133" s="239"/>
      <c r="D133" s="239"/>
      <c r="E133" s="240"/>
      <c r="F133" s="241"/>
      <c r="G133" s="241"/>
      <c r="H133" s="237"/>
      <c r="I133" s="237"/>
    </row>
    <row r="134" spans="2:10">
      <c r="B134" s="239"/>
      <c r="C134" s="239"/>
      <c r="D134" s="239"/>
      <c r="E134" s="240"/>
      <c r="F134" s="238"/>
      <c r="G134" s="237"/>
      <c r="H134" s="238"/>
      <c r="I134" s="238"/>
    </row>
    <row r="135" spans="2:10">
      <c r="B135" s="239"/>
      <c r="C135" s="239"/>
      <c r="D135" s="239"/>
      <c r="E135" s="240"/>
      <c r="F135" s="238"/>
      <c r="G135" s="237"/>
      <c r="H135" s="238"/>
      <c r="I135" s="238"/>
    </row>
    <row r="136" spans="2:10">
      <c r="B136" s="142"/>
      <c r="C136" s="143"/>
      <c r="D136" s="144"/>
      <c r="E136" s="145"/>
      <c r="F136" s="146"/>
      <c r="G136" s="147"/>
      <c r="H136" s="148"/>
      <c r="I136" s="148"/>
    </row>
    <row r="137" spans="2:10">
      <c r="B137" s="142"/>
      <c r="C137" s="149"/>
      <c r="D137" s="144"/>
      <c r="E137" s="145"/>
      <c r="F137" s="146"/>
      <c r="G137" s="147"/>
      <c r="H137" s="148"/>
      <c r="I137" s="148"/>
    </row>
    <row r="138" spans="2:10">
      <c r="B138" s="142"/>
      <c r="C138" s="150"/>
      <c r="D138" s="144"/>
      <c r="E138" s="145"/>
      <c r="F138" s="146"/>
      <c r="G138" s="147"/>
      <c r="H138" s="148"/>
      <c r="I138" s="148"/>
    </row>
    <row r="139" spans="2:10">
      <c r="B139" s="142"/>
      <c r="C139" s="151"/>
      <c r="D139" s="144"/>
      <c r="E139" s="145"/>
      <c r="F139" s="146"/>
      <c r="G139" s="147"/>
      <c r="H139" s="148"/>
      <c r="I139" s="148"/>
    </row>
    <row r="140" spans="2:10">
      <c r="B140" s="142"/>
      <c r="C140" s="149"/>
      <c r="D140" s="144"/>
      <c r="E140" s="145"/>
      <c r="F140" s="148"/>
      <c r="G140" s="147"/>
      <c r="H140" s="148"/>
      <c r="I140" s="148"/>
    </row>
    <row r="141" spans="2:10">
      <c r="B141" s="142"/>
      <c r="C141" s="147"/>
      <c r="D141" s="144"/>
      <c r="E141" s="145"/>
      <c r="F141" s="148"/>
      <c r="G141" s="147"/>
      <c r="H141" s="148"/>
      <c r="I141" s="148"/>
    </row>
    <row r="142" spans="2:10">
      <c r="B142" s="142"/>
      <c r="C142" s="147"/>
      <c r="D142" s="144"/>
      <c r="E142" s="145"/>
      <c r="F142" s="148"/>
      <c r="G142" s="147"/>
      <c r="H142" s="148"/>
      <c r="I142" s="148"/>
    </row>
    <row r="143" spans="2:10">
      <c r="B143" s="142"/>
      <c r="C143" s="149"/>
      <c r="D143" s="144"/>
      <c r="E143" s="145"/>
      <c r="F143" s="148"/>
      <c r="G143" s="147"/>
      <c r="H143" s="148"/>
      <c r="I143" s="148"/>
    </row>
    <row r="144" spans="2:10">
      <c r="B144" s="142"/>
      <c r="C144" s="147"/>
      <c r="D144" s="144"/>
      <c r="E144" s="145"/>
      <c r="F144" s="148"/>
      <c r="G144" s="147"/>
      <c r="H144" s="148"/>
      <c r="I144" s="148"/>
    </row>
    <row r="145" spans="2:9">
      <c r="B145" s="142"/>
      <c r="C145" s="149"/>
      <c r="D145" s="144"/>
      <c r="E145" s="145"/>
      <c r="F145" s="148"/>
      <c r="G145" s="147"/>
      <c r="H145" s="148"/>
      <c r="I145" s="148"/>
    </row>
    <row r="146" spans="2:9">
      <c r="B146" s="142"/>
      <c r="C146" s="147"/>
      <c r="D146" s="144"/>
      <c r="E146" s="145"/>
      <c r="F146" s="148"/>
      <c r="G146" s="147"/>
      <c r="H146" s="148"/>
      <c r="I146" s="148"/>
    </row>
    <row r="147" spans="2:9">
      <c r="B147" s="142"/>
      <c r="C147" s="149"/>
      <c r="D147" s="144"/>
      <c r="E147" s="145"/>
      <c r="F147" s="148"/>
      <c r="G147" s="147"/>
      <c r="H147" s="148"/>
      <c r="I147" s="148"/>
    </row>
    <row r="148" spans="2:9">
      <c r="B148" s="142"/>
      <c r="C148" s="147"/>
      <c r="D148" s="144"/>
      <c r="E148" s="145"/>
      <c r="F148" s="148"/>
      <c r="G148" s="147"/>
      <c r="H148" s="148"/>
      <c r="I148" s="148"/>
    </row>
    <row r="149" spans="2:9">
      <c r="B149" s="142"/>
      <c r="C149" s="149"/>
      <c r="D149" s="144"/>
      <c r="E149" s="145"/>
      <c r="F149" s="148"/>
      <c r="G149" s="147"/>
      <c r="H149" s="148"/>
      <c r="I149" s="148"/>
    </row>
    <row r="150" spans="2:9">
      <c r="B150" s="142"/>
      <c r="C150" s="147"/>
      <c r="D150" s="144"/>
      <c r="E150" s="145"/>
      <c r="F150" s="148"/>
      <c r="G150" s="147"/>
      <c r="H150" s="148"/>
      <c r="I150" s="148"/>
    </row>
    <row r="151" spans="2:9">
      <c r="B151" s="142"/>
      <c r="C151" s="147"/>
      <c r="D151" s="144"/>
      <c r="E151" s="145"/>
      <c r="F151" s="148"/>
      <c r="G151" s="147"/>
      <c r="H151" s="148"/>
      <c r="I151" s="148"/>
    </row>
    <row r="152" spans="2:9">
      <c r="B152" s="142"/>
      <c r="C152" s="147"/>
      <c r="D152" s="144"/>
      <c r="E152" s="145"/>
      <c r="F152" s="148"/>
      <c r="G152" s="147"/>
      <c r="H152" s="148"/>
      <c r="I152" s="148"/>
    </row>
    <row r="153" spans="2:9">
      <c r="B153" s="142"/>
      <c r="C153" s="149"/>
      <c r="D153" s="144"/>
      <c r="E153" s="145"/>
      <c r="F153" s="148"/>
      <c r="G153" s="147"/>
      <c r="H153" s="148"/>
      <c r="I153" s="148"/>
    </row>
    <row r="154" spans="2:9">
      <c r="B154" s="142"/>
      <c r="C154" s="149"/>
      <c r="D154" s="144"/>
      <c r="E154" s="145"/>
      <c r="F154" s="146"/>
      <c r="G154" s="147"/>
      <c r="H154" s="148"/>
      <c r="I154" s="148"/>
    </row>
    <row r="155" spans="2:9">
      <c r="B155" s="142"/>
      <c r="C155" s="147"/>
      <c r="D155" s="144"/>
      <c r="E155" s="145"/>
      <c r="F155" s="148"/>
      <c r="G155" s="147"/>
      <c r="H155" s="148"/>
      <c r="I155" s="148"/>
    </row>
    <row r="156" spans="2:9">
      <c r="B156" s="152"/>
      <c r="C156" s="152"/>
      <c r="D156" s="152"/>
      <c r="E156" s="153"/>
      <c r="F156" s="153"/>
      <c r="G156" s="147"/>
      <c r="H156" s="153"/>
      <c r="I156" s="148"/>
    </row>
    <row r="157" spans="2:9">
      <c r="B157" s="142"/>
      <c r="C157" s="149"/>
      <c r="D157" s="144"/>
      <c r="E157" s="145"/>
      <c r="F157" s="148"/>
      <c r="G157" s="147"/>
      <c r="H157" s="148"/>
      <c r="I157" s="148"/>
    </row>
    <row r="158" spans="2:9">
      <c r="B158" s="142"/>
      <c r="C158" s="147"/>
      <c r="D158" s="144"/>
      <c r="E158" s="145"/>
      <c r="F158" s="148"/>
      <c r="G158" s="147"/>
      <c r="H158" s="148"/>
      <c r="I158" s="148"/>
    </row>
    <row r="159" spans="2:9">
      <c r="B159" s="142"/>
      <c r="C159" s="147"/>
      <c r="D159" s="144"/>
      <c r="E159" s="145"/>
      <c r="F159" s="148"/>
      <c r="G159" s="147"/>
      <c r="H159" s="148"/>
      <c r="I159" s="148"/>
    </row>
    <row r="160" spans="2:9">
      <c r="B160" s="142"/>
      <c r="C160" s="152"/>
      <c r="D160" s="142"/>
      <c r="E160" s="145"/>
      <c r="F160" s="146"/>
      <c r="G160" s="147"/>
      <c r="H160" s="146"/>
      <c r="I160" s="146"/>
    </row>
    <row r="161" spans="2:9">
      <c r="B161" s="142"/>
      <c r="C161" s="149"/>
      <c r="D161" s="144"/>
      <c r="E161" s="145"/>
      <c r="F161" s="148"/>
      <c r="G161" s="147"/>
      <c r="H161" s="148"/>
      <c r="I161" s="148"/>
    </row>
    <row r="162" spans="2:9">
      <c r="B162" s="142"/>
      <c r="C162" s="149"/>
      <c r="D162" s="144"/>
      <c r="E162" s="145"/>
      <c r="F162" s="148"/>
      <c r="G162" s="147"/>
      <c r="H162" s="148"/>
      <c r="I162" s="148"/>
    </row>
    <row r="163" spans="2:9">
      <c r="B163" s="142"/>
      <c r="C163" s="154"/>
      <c r="D163" s="155"/>
      <c r="E163" s="156"/>
      <c r="F163" s="148"/>
      <c r="G163" s="147"/>
      <c r="H163" s="148"/>
      <c r="I163" s="148"/>
    </row>
    <row r="164" spans="2:9">
      <c r="B164" s="142"/>
      <c r="C164" s="154"/>
      <c r="D164" s="155"/>
      <c r="E164" s="156"/>
      <c r="F164" s="148"/>
      <c r="G164" s="147"/>
      <c r="H164" s="148"/>
      <c r="I164" s="148"/>
    </row>
    <row r="165" spans="2:9">
      <c r="B165" s="142"/>
      <c r="C165" s="154"/>
      <c r="D165" s="155"/>
      <c r="E165" s="156"/>
      <c r="F165" s="148"/>
      <c r="G165" s="147"/>
      <c r="H165" s="148"/>
      <c r="I165" s="148"/>
    </row>
    <row r="166" spans="2:9">
      <c r="B166" s="142"/>
      <c r="C166" s="154"/>
      <c r="D166" s="155"/>
      <c r="E166" s="156"/>
      <c r="F166" s="148"/>
      <c r="G166" s="147"/>
      <c r="H166" s="148"/>
      <c r="I166" s="148"/>
    </row>
    <row r="167" spans="2:9">
      <c r="B167" s="142"/>
      <c r="C167" s="152"/>
      <c r="D167" s="142"/>
      <c r="E167" s="145"/>
      <c r="F167" s="146"/>
      <c r="G167" s="149"/>
      <c r="H167" s="146"/>
      <c r="I167" s="146"/>
    </row>
    <row r="168" spans="2:9">
      <c r="B168" s="142"/>
      <c r="C168" s="149"/>
      <c r="D168" s="142"/>
      <c r="E168" s="145"/>
      <c r="F168" s="146"/>
      <c r="G168" s="157"/>
      <c r="H168" s="146"/>
      <c r="I168" s="146"/>
    </row>
    <row r="169" spans="2:9">
      <c r="B169" s="158"/>
      <c r="C169" s="159"/>
      <c r="D169" s="159"/>
      <c r="E169" s="160"/>
      <c r="F169" s="161"/>
      <c r="G169" s="159"/>
      <c r="H169" s="161"/>
      <c r="I169" s="161"/>
    </row>
    <row r="170" spans="2:9">
      <c r="B170" s="158"/>
      <c r="C170" s="159"/>
      <c r="D170" s="159"/>
      <c r="E170" s="160"/>
      <c r="F170" s="161"/>
      <c r="G170" s="159"/>
      <c r="H170" s="161"/>
      <c r="I170" s="161"/>
    </row>
    <row r="171" spans="2:9">
      <c r="B171" s="158"/>
      <c r="C171" s="162"/>
      <c r="D171" s="237"/>
      <c r="E171" s="237"/>
      <c r="F171" s="237"/>
      <c r="G171" s="163"/>
      <c r="H171" s="241"/>
      <c r="I171" s="160"/>
    </row>
    <row r="172" spans="2:9">
      <c r="B172" s="158"/>
      <c r="C172" s="162"/>
      <c r="D172" s="237"/>
      <c r="E172" s="237"/>
      <c r="F172" s="237"/>
      <c r="G172" s="160"/>
      <c r="H172" s="241"/>
      <c r="I172" s="160"/>
    </row>
    <row r="173" spans="2:9">
      <c r="B173" s="158"/>
      <c r="C173" s="162"/>
      <c r="D173" s="237"/>
      <c r="E173" s="237"/>
      <c r="F173" s="237"/>
      <c r="G173" s="163"/>
      <c r="H173" s="241"/>
      <c r="I173" s="160"/>
    </row>
    <row r="174" spans="2:9">
      <c r="B174" s="158"/>
      <c r="C174" s="162"/>
      <c r="D174" s="142"/>
      <c r="E174" s="144"/>
      <c r="F174" s="164"/>
      <c r="G174" s="165"/>
      <c r="H174" s="166"/>
      <c r="I174" s="167"/>
    </row>
    <row r="175" spans="2:9">
      <c r="B175" s="158"/>
      <c r="C175" s="162"/>
      <c r="D175" s="237"/>
      <c r="E175" s="237"/>
      <c r="F175" s="237"/>
      <c r="G175" s="243"/>
      <c r="H175" s="244"/>
      <c r="I175" s="244"/>
    </row>
    <row r="176" spans="2:9">
      <c r="B176" s="158"/>
      <c r="C176" s="162"/>
      <c r="D176" s="237"/>
      <c r="E176" s="237"/>
      <c r="F176" s="237"/>
      <c r="G176" s="242"/>
      <c r="H176" s="242"/>
      <c r="I176" s="242"/>
    </row>
    <row r="177" spans="2:9">
      <c r="B177" s="158"/>
      <c r="C177" s="162"/>
      <c r="D177" s="237"/>
      <c r="E177" s="237"/>
      <c r="F177" s="237"/>
      <c r="G177" s="243"/>
      <c r="H177" s="244"/>
      <c r="I177" s="244"/>
    </row>
  </sheetData>
  <mergeCells count="30">
    <mergeCell ref="D176:F176"/>
    <mergeCell ref="G176:I176"/>
    <mergeCell ref="D177:F177"/>
    <mergeCell ref="G177:I177"/>
    <mergeCell ref="D171:F171"/>
    <mergeCell ref="H171:H173"/>
    <mergeCell ref="D172:F172"/>
    <mergeCell ref="D173:F173"/>
    <mergeCell ref="D175:F175"/>
    <mergeCell ref="G175:I175"/>
    <mergeCell ref="B133:B135"/>
    <mergeCell ref="C133:C135"/>
    <mergeCell ref="D133:D135"/>
    <mergeCell ref="E133:E135"/>
    <mergeCell ref="F133:G133"/>
    <mergeCell ref="H133:I133"/>
    <mergeCell ref="F134:F135"/>
    <mergeCell ref="G134:G135"/>
    <mergeCell ref="H134:H135"/>
    <mergeCell ref="I134:I135"/>
    <mergeCell ref="B7:B9"/>
    <mergeCell ref="C7:C9"/>
    <mergeCell ref="D7:D9"/>
    <mergeCell ref="E7:E9"/>
    <mergeCell ref="F7:G7"/>
    <mergeCell ref="H7:I7"/>
    <mergeCell ref="F8:F9"/>
    <mergeCell ref="G8:G9"/>
    <mergeCell ref="H8:H9"/>
    <mergeCell ref="I8:I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1"/>
  <sheetViews>
    <sheetView tabSelected="1" topLeftCell="B5" workbookViewId="0">
      <selection activeCell="C21" sqref="C21"/>
    </sheetView>
  </sheetViews>
  <sheetFormatPr defaultColWidth="11.42578125" defaultRowHeight="15"/>
  <cols>
    <col min="1" max="1" width="11.42578125" style="1"/>
    <col min="2" max="2" width="8.28515625" style="1" customWidth="1"/>
    <col min="3" max="3" width="68.7109375" style="1" customWidth="1"/>
    <col min="4" max="4" width="17.85546875" style="1" customWidth="1"/>
    <col min="5" max="5" width="11.42578125" style="1" customWidth="1"/>
    <col min="6" max="6" width="14.7109375" style="1" customWidth="1"/>
    <col min="7" max="7" width="15.42578125" style="1" customWidth="1"/>
    <col min="8" max="8" width="15.7109375" style="1" customWidth="1"/>
    <col min="9" max="9" width="14.42578125" style="1" customWidth="1"/>
    <col min="10" max="16384" width="11.42578125" style="1"/>
  </cols>
  <sheetData>
    <row r="2" spans="2:11">
      <c r="C2" s="168" t="s">
        <v>123</v>
      </c>
      <c r="D2" s="169"/>
      <c r="E2" s="169"/>
      <c r="F2" s="170"/>
    </row>
    <row r="3" spans="2:11" ht="15.75" thickBot="1"/>
    <row r="4" spans="2:11" ht="16.5" thickTop="1" thickBot="1">
      <c r="B4" s="9"/>
      <c r="C4" s="10"/>
      <c r="D4" s="11"/>
      <c r="E4" s="232" t="s">
        <v>131</v>
      </c>
      <c r="F4" s="233"/>
      <c r="G4" s="234"/>
      <c r="H4" s="233" t="s">
        <v>203</v>
      </c>
      <c r="I4" s="235"/>
    </row>
    <row r="5" spans="2:11" ht="30" customHeight="1">
      <c r="B5" s="12" t="s">
        <v>199</v>
      </c>
      <c r="C5" s="2" t="s">
        <v>200</v>
      </c>
      <c r="D5" s="2" t="s">
        <v>352</v>
      </c>
      <c r="E5" s="3" t="s">
        <v>202</v>
      </c>
      <c r="F5" s="6" t="s">
        <v>74</v>
      </c>
      <c r="G5" s="4" t="s">
        <v>314</v>
      </c>
      <c r="H5" s="7" t="s">
        <v>205</v>
      </c>
      <c r="I5" s="13" t="s">
        <v>206</v>
      </c>
    </row>
    <row r="6" spans="2:11">
      <c r="B6" s="58" t="s">
        <v>33</v>
      </c>
      <c r="C6" s="59" t="s">
        <v>198</v>
      </c>
      <c r="D6" s="17"/>
      <c r="E6" s="17"/>
      <c r="F6" s="20"/>
      <c r="G6" s="60"/>
      <c r="H6" s="60"/>
      <c r="I6" s="61"/>
    </row>
    <row r="7" spans="2:11">
      <c r="B7" s="58"/>
      <c r="C7" s="59" t="s">
        <v>34</v>
      </c>
      <c r="D7" s="17"/>
      <c r="E7" s="17"/>
      <c r="F7" s="20"/>
      <c r="G7" s="60"/>
      <c r="H7" s="60"/>
      <c r="I7" s="61"/>
    </row>
    <row r="8" spans="2:11">
      <c r="B8" s="58"/>
      <c r="C8" s="20"/>
      <c r="D8" s="17"/>
      <c r="E8" s="17"/>
      <c r="F8" s="20"/>
      <c r="G8" s="60"/>
      <c r="H8" s="60"/>
      <c r="I8" s="61"/>
    </row>
    <row r="9" spans="2:11">
      <c r="B9" s="58"/>
      <c r="C9" s="20" t="s">
        <v>207</v>
      </c>
      <c r="D9" s="17" t="s">
        <v>35</v>
      </c>
      <c r="E9" s="17">
        <v>0</v>
      </c>
      <c r="F9" s="20"/>
      <c r="G9" s="60"/>
      <c r="H9" s="60"/>
      <c r="I9" s="61"/>
    </row>
    <row r="10" spans="2:11">
      <c r="B10" s="58"/>
      <c r="C10" s="20"/>
      <c r="D10" s="17"/>
      <c r="E10" s="17"/>
      <c r="F10" s="20"/>
      <c r="G10" s="60"/>
      <c r="H10" s="60"/>
      <c r="I10" s="61"/>
    </row>
    <row r="11" spans="2:11">
      <c r="B11" s="58" t="s">
        <v>17</v>
      </c>
      <c r="C11" s="21" t="s">
        <v>208</v>
      </c>
      <c r="D11" s="17" t="s">
        <v>35</v>
      </c>
      <c r="E11" s="17">
        <v>2</v>
      </c>
      <c r="F11" s="60">
        <v>225800</v>
      </c>
      <c r="G11" s="60">
        <f>F11*E11</f>
        <v>451600</v>
      </c>
      <c r="H11" s="60">
        <v>22580</v>
      </c>
      <c r="I11" s="61">
        <f>H11*E11</f>
        <v>45160</v>
      </c>
      <c r="K11" s="5"/>
    </row>
    <row r="12" spans="2:11">
      <c r="B12" s="58"/>
      <c r="C12" s="21" t="s">
        <v>142</v>
      </c>
      <c r="D12" s="17"/>
      <c r="E12" s="17"/>
      <c r="F12" s="20"/>
      <c r="G12" s="60"/>
      <c r="H12" s="60"/>
      <c r="I12" s="61"/>
      <c r="K12" s="5"/>
    </row>
    <row r="13" spans="2:11" ht="14.25" customHeight="1">
      <c r="B13" s="58"/>
      <c r="C13" s="25" t="s">
        <v>143</v>
      </c>
      <c r="D13" s="17"/>
      <c r="E13" s="17"/>
      <c r="F13" s="20"/>
      <c r="G13" s="60"/>
      <c r="H13" s="60"/>
      <c r="I13" s="61"/>
      <c r="K13" s="5"/>
    </row>
    <row r="14" spans="2:11">
      <c r="B14" s="58"/>
      <c r="C14" s="20" t="s">
        <v>230</v>
      </c>
      <c r="D14" s="17"/>
      <c r="E14" s="17"/>
      <c r="F14" s="20"/>
      <c r="G14" s="60"/>
      <c r="H14" s="60"/>
      <c r="I14" s="61"/>
      <c r="K14" s="5"/>
    </row>
    <row r="15" spans="2:11">
      <c r="B15" s="62"/>
      <c r="C15" s="16" t="s">
        <v>329</v>
      </c>
      <c r="D15" s="17"/>
      <c r="E15" s="17"/>
      <c r="F15" s="20"/>
      <c r="G15" s="60"/>
      <c r="H15" s="60"/>
      <c r="I15" s="61"/>
      <c r="K15" s="5"/>
    </row>
    <row r="16" spans="2:11">
      <c r="B16" s="62"/>
      <c r="C16" s="16" t="s">
        <v>335</v>
      </c>
      <c r="D16" s="17"/>
      <c r="E16" s="17"/>
      <c r="F16" s="20"/>
      <c r="G16" s="60"/>
      <c r="H16" s="60"/>
      <c r="I16" s="61"/>
      <c r="K16" s="5"/>
    </row>
    <row r="17" spans="2:11">
      <c r="B17" s="62"/>
      <c r="C17" s="16" t="s">
        <v>361</v>
      </c>
      <c r="D17" s="17"/>
      <c r="E17" s="17"/>
      <c r="F17" s="20"/>
      <c r="G17" s="60"/>
      <c r="H17" s="60"/>
      <c r="I17" s="61"/>
      <c r="K17" s="5"/>
    </row>
    <row r="18" spans="2:11">
      <c r="B18" s="62"/>
      <c r="C18" s="16" t="s">
        <v>148</v>
      </c>
      <c r="D18" s="17"/>
      <c r="E18" s="17"/>
      <c r="F18" s="20"/>
      <c r="G18" s="60"/>
      <c r="H18" s="60"/>
      <c r="I18" s="61"/>
      <c r="K18" s="5"/>
    </row>
    <row r="19" spans="2:11" ht="30">
      <c r="B19" s="62"/>
      <c r="C19" s="25" t="s">
        <v>209</v>
      </c>
      <c r="D19" s="17"/>
      <c r="E19" s="17"/>
      <c r="F19" s="20"/>
      <c r="G19" s="60"/>
      <c r="H19" s="60"/>
      <c r="I19" s="61"/>
      <c r="K19" s="5"/>
    </row>
    <row r="20" spans="2:11">
      <c r="B20" s="62"/>
      <c r="C20" s="26" t="s">
        <v>330</v>
      </c>
      <c r="D20" s="17"/>
      <c r="E20" s="17"/>
      <c r="F20" s="20"/>
      <c r="G20" s="60"/>
      <c r="H20" s="60"/>
      <c r="I20" s="61"/>
      <c r="K20" s="5"/>
    </row>
    <row r="21" spans="2:11">
      <c r="B21" s="62"/>
      <c r="C21" s="26" t="s">
        <v>335</v>
      </c>
      <c r="D21" s="17"/>
      <c r="E21" s="17"/>
      <c r="F21" s="20"/>
      <c r="G21" s="60"/>
      <c r="H21" s="60"/>
      <c r="I21" s="61"/>
      <c r="K21" s="5"/>
    </row>
    <row r="22" spans="2:11">
      <c r="B22" s="62"/>
      <c r="C22" s="26" t="s">
        <v>147</v>
      </c>
      <c r="D22" s="17"/>
      <c r="E22" s="17"/>
      <c r="F22" s="20"/>
      <c r="G22" s="60"/>
      <c r="H22" s="60"/>
      <c r="I22" s="61"/>
      <c r="K22" s="5"/>
    </row>
    <row r="23" spans="2:11">
      <c r="B23" s="62"/>
      <c r="C23" s="26" t="s">
        <v>151</v>
      </c>
      <c r="D23" s="17"/>
      <c r="E23" s="17"/>
      <c r="F23" s="20"/>
      <c r="G23" s="60"/>
      <c r="H23" s="60"/>
      <c r="I23" s="61"/>
      <c r="K23" s="5"/>
    </row>
    <row r="24" spans="2:11">
      <c r="B24" s="62"/>
      <c r="C24" s="20"/>
      <c r="D24" s="17"/>
      <c r="E24" s="17"/>
      <c r="F24" s="20"/>
      <c r="G24" s="60"/>
      <c r="H24" s="60"/>
      <c r="I24" s="61"/>
    </row>
    <row r="25" spans="2:11">
      <c r="B25" s="62" t="s">
        <v>18</v>
      </c>
      <c r="C25" s="21" t="s">
        <v>152</v>
      </c>
      <c r="D25" s="17" t="s">
        <v>35</v>
      </c>
      <c r="E25" s="17">
        <v>2</v>
      </c>
      <c r="F25" s="60">
        <v>1081295</v>
      </c>
      <c r="G25" s="60">
        <f t="shared" ref="G25:G68" si="0">F25*E25</f>
        <v>2162590</v>
      </c>
      <c r="H25" s="60">
        <v>133000</v>
      </c>
      <c r="I25" s="61">
        <f t="shared" ref="I25:I68" si="1">H25*E25</f>
        <v>266000</v>
      </c>
    </row>
    <row r="26" spans="2:11">
      <c r="B26" s="62"/>
      <c r="C26" s="21" t="s">
        <v>142</v>
      </c>
      <c r="D26" s="17"/>
      <c r="E26" s="17"/>
      <c r="F26" s="20"/>
      <c r="G26" s="60"/>
      <c r="H26" s="60"/>
      <c r="I26" s="61"/>
    </row>
    <row r="27" spans="2:11">
      <c r="B27" s="62"/>
      <c r="C27" s="20" t="s">
        <v>210</v>
      </c>
      <c r="D27" s="17"/>
      <c r="E27" s="17"/>
      <c r="F27" s="20"/>
      <c r="G27" s="60"/>
      <c r="H27" s="60"/>
      <c r="I27" s="61"/>
    </row>
    <row r="28" spans="2:11">
      <c r="B28" s="62"/>
      <c r="C28" s="20" t="s">
        <v>211</v>
      </c>
      <c r="D28" s="17"/>
      <c r="E28" s="17"/>
      <c r="F28" s="20"/>
      <c r="G28" s="60"/>
      <c r="H28" s="60"/>
      <c r="I28" s="61"/>
    </row>
    <row r="29" spans="2:11">
      <c r="B29" s="62"/>
      <c r="C29" s="20" t="s">
        <v>36</v>
      </c>
      <c r="D29" s="17"/>
      <c r="E29" s="17"/>
      <c r="F29" s="20"/>
      <c r="G29" s="60"/>
      <c r="H29" s="60"/>
      <c r="I29" s="61"/>
    </row>
    <row r="30" spans="2:11">
      <c r="B30" s="62"/>
      <c r="C30" s="20" t="s">
        <v>363</v>
      </c>
      <c r="D30" s="17"/>
      <c r="E30" s="17"/>
      <c r="F30" s="20"/>
      <c r="G30" s="60"/>
      <c r="H30" s="60"/>
      <c r="I30" s="61"/>
    </row>
    <row r="31" spans="2:11">
      <c r="B31" s="62"/>
      <c r="C31" s="20" t="s">
        <v>213</v>
      </c>
      <c r="D31" s="17"/>
      <c r="E31" s="17"/>
      <c r="F31" s="20"/>
      <c r="G31" s="60"/>
      <c r="H31" s="60"/>
      <c r="I31" s="61"/>
    </row>
    <row r="32" spans="2:11">
      <c r="B32" s="62"/>
      <c r="C32" s="20" t="s">
        <v>328</v>
      </c>
      <c r="D32" s="17"/>
      <c r="E32" s="17"/>
      <c r="F32" s="20"/>
      <c r="G32" s="60"/>
      <c r="H32" s="60"/>
      <c r="I32" s="61"/>
    </row>
    <row r="33" spans="2:9">
      <c r="B33" s="62"/>
      <c r="C33" s="20" t="s">
        <v>336</v>
      </c>
      <c r="D33" s="17"/>
      <c r="E33" s="17"/>
      <c r="F33" s="20"/>
      <c r="G33" s="60"/>
      <c r="H33" s="60"/>
      <c r="I33" s="61"/>
    </row>
    <row r="34" spans="2:9">
      <c r="B34" s="62"/>
      <c r="C34" s="20" t="s">
        <v>364</v>
      </c>
      <c r="D34" s="17"/>
      <c r="E34" s="17"/>
      <c r="F34" s="20"/>
      <c r="G34" s="60"/>
      <c r="H34" s="60"/>
      <c r="I34" s="61"/>
    </row>
    <row r="35" spans="2:9">
      <c r="B35" s="62"/>
      <c r="C35" s="20" t="s">
        <v>37</v>
      </c>
      <c r="D35" s="17"/>
      <c r="E35" s="17"/>
      <c r="F35" s="20"/>
      <c r="G35" s="60"/>
      <c r="H35" s="60"/>
      <c r="I35" s="61"/>
    </row>
    <row r="36" spans="2:9">
      <c r="B36" s="62"/>
      <c r="C36" s="20" t="s">
        <v>357</v>
      </c>
      <c r="D36" s="17"/>
      <c r="E36" s="17"/>
      <c r="F36" s="20"/>
      <c r="G36" s="60"/>
      <c r="H36" s="60"/>
      <c r="I36" s="61"/>
    </row>
    <row r="37" spans="2:9">
      <c r="B37" s="62"/>
      <c r="C37" s="20" t="s">
        <v>365</v>
      </c>
      <c r="D37" s="17"/>
      <c r="E37" s="17"/>
      <c r="F37" s="20"/>
      <c r="G37" s="60"/>
      <c r="H37" s="60"/>
      <c r="I37" s="61"/>
    </row>
    <row r="38" spans="2:9">
      <c r="B38" s="62"/>
      <c r="C38" s="20" t="s">
        <v>216</v>
      </c>
      <c r="D38" s="17"/>
      <c r="E38" s="17"/>
      <c r="F38" s="20"/>
      <c r="G38" s="60"/>
      <c r="H38" s="60"/>
      <c r="I38" s="61"/>
    </row>
    <row r="39" spans="2:9">
      <c r="B39" s="62"/>
      <c r="C39" s="20" t="s">
        <v>217</v>
      </c>
      <c r="D39" s="17"/>
      <c r="E39" s="17"/>
      <c r="F39" s="20"/>
      <c r="G39" s="60"/>
      <c r="H39" s="60"/>
      <c r="I39" s="61"/>
    </row>
    <row r="40" spans="2:9">
      <c r="B40" s="62"/>
      <c r="C40" s="20" t="s">
        <v>218</v>
      </c>
      <c r="D40" s="17"/>
      <c r="E40" s="17"/>
      <c r="F40" s="20"/>
      <c r="G40" s="60"/>
      <c r="H40" s="60"/>
      <c r="I40" s="61"/>
    </row>
    <row r="41" spans="2:9">
      <c r="B41" s="62"/>
      <c r="C41" s="20" t="s">
        <v>331</v>
      </c>
      <c r="D41" s="17"/>
      <c r="E41" s="17"/>
      <c r="F41" s="20"/>
      <c r="G41" s="60"/>
      <c r="H41" s="60"/>
      <c r="I41" s="61"/>
    </row>
    <row r="42" spans="2:9">
      <c r="B42" s="62"/>
      <c r="C42" s="20" t="s">
        <v>337</v>
      </c>
      <c r="D42" s="17"/>
      <c r="E42" s="17"/>
      <c r="F42" s="20"/>
      <c r="G42" s="60"/>
      <c r="H42" s="60"/>
      <c r="I42" s="61"/>
    </row>
    <row r="43" spans="2:9">
      <c r="B43" s="62"/>
      <c r="C43" s="20" t="s">
        <v>367</v>
      </c>
      <c r="D43" s="17"/>
      <c r="E43" s="17"/>
      <c r="F43" s="20"/>
      <c r="G43" s="60"/>
      <c r="H43" s="60"/>
      <c r="I43" s="61"/>
    </row>
    <row r="44" spans="2:9">
      <c r="B44" s="62"/>
      <c r="C44" s="20" t="s">
        <v>358</v>
      </c>
      <c r="D44" s="17"/>
      <c r="E44" s="17"/>
      <c r="F44" s="20"/>
      <c r="G44" s="60"/>
      <c r="H44" s="60"/>
      <c r="I44" s="61"/>
    </row>
    <row r="45" spans="2:9">
      <c r="B45" s="62"/>
      <c r="C45" s="20" t="s">
        <v>368</v>
      </c>
      <c r="D45" s="17"/>
      <c r="E45" s="17"/>
      <c r="F45" s="20"/>
      <c r="G45" s="60"/>
      <c r="H45" s="60"/>
      <c r="I45" s="61"/>
    </row>
    <row r="46" spans="2:9">
      <c r="B46" s="62"/>
      <c r="C46" s="20" t="s">
        <v>38</v>
      </c>
      <c r="D46" s="17"/>
      <c r="E46" s="17"/>
      <c r="F46" s="20"/>
      <c r="G46" s="60"/>
      <c r="H46" s="60"/>
      <c r="I46" s="61"/>
    </row>
    <row r="47" spans="2:9">
      <c r="B47" s="62"/>
      <c r="C47" s="20" t="s">
        <v>167</v>
      </c>
      <c r="D47" s="17"/>
      <c r="E47" s="17"/>
      <c r="F47" s="20"/>
      <c r="G47" s="60"/>
      <c r="H47" s="60"/>
      <c r="I47" s="61"/>
    </row>
    <row r="48" spans="2:9">
      <c r="B48" s="62"/>
      <c r="C48" s="20" t="s">
        <v>220</v>
      </c>
      <c r="D48" s="17"/>
      <c r="E48" s="17"/>
      <c r="F48" s="20"/>
      <c r="G48" s="60"/>
      <c r="H48" s="60"/>
      <c r="I48" s="61"/>
    </row>
    <row r="49" spans="2:9">
      <c r="B49" s="62"/>
      <c r="C49" s="20"/>
      <c r="D49" s="17"/>
      <c r="E49" s="17"/>
      <c r="F49" s="20"/>
      <c r="G49" s="60"/>
      <c r="H49" s="60"/>
      <c r="I49" s="61"/>
    </row>
    <row r="50" spans="2:9">
      <c r="B50" s="15" t="s">
        <v>19</v>
      </c>
      <c r="C50" s="21" t="s">
        <v>221</v>
      </c>
      <c r="D50" s="17" t="s">
        <v>35</v>
      </c>
      <c r="E50" s="17">
        <v>1</v>
      </c>
      <c r="F50" s="63">
        <v>4025597</v>
      </c>
      <c r="G50" s="60">
        <f t="shared" si="0"/>
        <v>4025597</v>
      </c>
      <c r="H50" s="60">
        <v>243000</v>
      </c>
      <c r="I50" s="61">
        <f t="shared" si="1"/>
        <v>243000</v>
      </c>
    </row>
    <row r="51" spans="2:9">
      <c r="B51" s="62"/>
      <c r="C51" s="21" t="s">
        <v>142</v>
      </c>
      <c r="D51" s="17"/>
      <c r="E51" s="17"/>
      <c r="F51" s="20"/>
      <c r="G51" s="60"/>
      <c r="H51" s="60"/>
      <c r="I51" s="61"/>
    </row>
    <row r="52" spans="2:9">
      <c r="B52" s="62"/>
      <c r="C52" s="25" t="s">
        <v>318</v>
      </c>
      <c r="D52" s="17"/>
      <c r="E52" s="17"/>
      <c r="F52" s="20"/>
      <c r="G52" s="60"/>
      <c r="H52" s="60"/>
      <c r="I52" s="61"/>
    </row>
    <row r="53" spans="2:9">
      <c r="B53" s="62"/>
      <c r="C53" s="20" t="s">
        <v>211</v>
      </c>
      <c r="D53" s="17"/>
      <c r="E53" s="17"/>
      <c r="F53" s="20"/>
      <c r="G53" s="60"/>
      <c r="H53" s="60"/>
      <c r="I53" s="61"/>
    </row>
    <row r="54" spans="2:9">
      <c r="B54" s="62"/>
      <c r="C54" s="20" t="s">
        <v>36</v>
      </c>
      <c r="D54" s="17"/>
      <c r="E54" s="17"/>
      <c r="F54" s="20"/>
      <c r="G54" s="60"/>
      <c r="H54" s="60"/>
      <c r="I54" s="61"/>
    </row>
    <row r="55" spans="2:9">
      <c r="B55" s="62"/>
      <c r="C55" s="20" t="s">
        <v>212</v>
      </c>
      <c r="D55" s="17"/>
      <c r="E55" s="17"/>
      <c r="F55" s="20"/>
      <c r="G55" s="60"/>
      <c r="H55" s="60"/>
      <c r="I55" s="61"/>
    </row>
    <row r="56" spans="2:9">
      <c r="B56" s="62"/>
      <c r="C56" s="20" t="s">
        <v>223</v>
      </c>
      <c r="D56" s="17"/>
      <c r="E56" s="17"/>
      <c r="F56" s="20"/>
      <c r="G56" s="60"/>
      <c r="H56" s="60"/>
      <c r="I56" s="61"/>
    </row>
    <row r="57" spans="2:9">
      <c r="B57" s="62"/>
      <c r="C57" s="20" t="s">
        <v>328</v>
      </c>
      <c r="D57" s="17"/>
      <c r="E57" s="17"/>
      <c r="F57" s="20"/>
      <c r="G57" s="60"/>
      <c r="H57" s="60"/>
      <c r="I57" s="61"/>
    </row>
    <row r="58" spans="2:9">
      <c r="B58" s="62"/>
      <c r="C58" s="20" t="s">
        <v>336</v>
      </c>
      <c r="D58" s="17"/>
      <c r="E58" s="17"/>
      <c r="F58" s="20"/>
      <c r="G58" s="60"/>
      <c r="H58" s="60"/>
      <c r="I58" s="61"/>
    </row>
    <row r="59" spans="2:9">
      <c r="B59" s="62"/>
      <c r="C59" s="20" t="s">
        <v>364</v>
      </c>
      <c r="D59" s="17"/>
      <c r="E59" s="17"/>
      <c r="F59" s="20"/>
      <c r="G59" s="60"/>
      <c r="H59" s="60"/>
      <c r="I59" s="61"/>
    </row>
    <row r="60" spans="2:9">
      <c r="B60" s="62"/>
      <c r="C60" s="20" t="s">
        <v>37</v>
      </c>
      <c r="D60" s="17"/>
      <c r="E60" s="17"/>
      <c r="F60" s="20"/>
      <c r="G60" s="60"/>
      <c r="H60" s="60"/>
      <c r="I60" s="61"/>
    </row>
    <row r="61" spans="2:9">
      <c r="B61" s="62"/>
      <c r="C61" s="20" t="s">
        <v>359</v>
      </c>
      <c r="D61" s="17"/>
      <c r="E61" s="17"/>
      <c r="F61" s="20"/>
      <c r="G61" s="60"/>
      <c r="H61" s="60"/>
      <c r="I61" s="61"/>
    </row>
    <row r="62" spans="2:9">
      <c r="B62" s="62"/>
      <c r="C62" s="20" t="s">
        <v>366</v>
      </c>
      <c r="D62" s="17"/>
      <c r="E62" s="17"/>
      <c r="F62" s="20"/>
      <c r="G62" s="60"/>
      <c r="H62" s="60"/>
      <c r="I62" s="61"/>
    </row>
    <row r="63" spans="2:9">
      <c r="B63" s="62"/>
      <c r="C63" s="20" t="s">
        <v>216</v>
      </c>
      <c r="D63" s="17"/>
      <c r="E63" s="17"/>
      <c r="F63" s="20"/>
      <c r="G63" s="60"/>
      <c r="H63" s="60"/>
      <c r="I63" s="61"/>
    </row>
    <row r="64" spans="2:9">
      <c r="B64" s="62"/>
      <c r="C64" s="25" t="s">
        <v>9</v>
      </c>
      <c r="D64" s="17"/>
      <c r="E64" s="17"/>
      <c r="F64" s="20"/>
      <c r="G64" s="60"/>
      <c r="H64" s="60"/>
      <c r="I64" s="61"/>
    </row>
    <row r="65" spans="2:9">
      <c r="B65" s="62"/>
      <c r="C65" s="20" t="s">
        <v>167</v>
      </c>
      <c r="D65" s="17"/>
      <c r="E65" s="17"/>
      <c r="F65" s="20"/>
      <c r="G65" s="60"/>
      <c r="H65" s="60"/>
      <c r="I65" s="61"/>
    </row>
    <row r="66" spans="2:9">
      <c r="B66" s="62"/>
      <c r="C66" s="20" t="s">
        <v>220</v>
      </c>
      <c r="D66" s="17"/>
      <c r="E66" s="17"/>
      <c r="F66" s="20"/>
      <c r="G66" s="60"/>
      <c r="H66" s="60"/>
      <c r="I66" s="61"/>
    </row>
    <row r="67" spans="2:9">
      <c r="B67" s="62"/>
      <c r="C67" s="20"/>
      <c r="D67" s="17"/>
      <c r="E67" s="17"/>
      <c r="F67" s="20"/>
      <c r="G67" s="60"/>
      <c r="H67" s="60"/>
      <c r="I67" s="61"/>
    </row>
    <row r="68" spans="2:9">
      <c r="B68" s="64" t="s">
        <v>39</v>
      </c>
      <c r="C68" s="21" t="s">
        <v>177</v>
      </c>
      <c r="D68" s="17" t="s">
        <v>35</v>
      </c>
      <c r="E68" s="17"/>
      <c r="F68" s="60">
        <v>504325</v>
      </c>
      <c r="G68" s="60">
        <f t="shared" si="0"/>
        <v>0</v>
      </c>
      <c r="H68" s="60">
        <v>66439</v>
      </c>
      <c r="I68" s="61">
        <f t="shared" si="1"/>
        <v>0</v>
      </c>
    </row>
    <row r="69" spans="2:9">
      <c r="B69" s="62"/>
      <c r="C69" s="21" t="s">
        <v>142</v>
      </c>
      <c r="D69" s="20"/>
      <c r="E69" s="20"/>
      <c r="F69" s="20"/>
      <c r="G69" s="60"/>
      <c r="H69" s="20"/>
      <c r="I69" s="61"/>
    </row>
    <row r="70" spans="2:9">
      <c r="B70" s="62"/>
      <c r="C70" s="20" t="s">
        <v>225</v>
      </c>
      <c r="D70" s="17"/>
      <c r="E70" s="17"/>
      <c r="F70" s="20"/>
      <c r="G70" s="60"/>
      <c r="H70" s="60"/>
      <c r="I70" s="61"/>
    </row>
    <row r="71" spans="2:9">
      <c r="B71" s="62"/>
      <c r="C71" s="20" t="s">
        <v>226</v>
      </c>
      <c r="D71" s="17"/>
      <c r="E71" s="17"/>
      <c r="F71" s="20"/>
      <c r="G71" s="60"/>
      <c r="H71" s="60"/>
      <c r="I71" s="61"/>
    </row>
    <row r="72" spans="2:9">
      <c r="B72" s="62"/>
      <c r="C72" s="20" t="s">
        <v>227</v>
      </c>
      <c r="D72" s="17"/>
      <c r="E72" s="17"/>
      <c r="F72" s="20"/>
      <c r="G72" s="60"/>
      <c r="H72" s="60"/>
      <c r="I72" s="61"/>
    </row>
    <row r="73" spans="2:9">
      <c r="B73" s="62"/>
      <c r="C73" s="20" t="s">
        <v>228</v>
      </c>
      <c r="D73" s="17"/>
      <c r="E73" s="17"/>
      <c r="F73" s="20"/>
      <c r="G73" s="60"/>
      <c r="H73" s="60"/>
      <c r="I73" s="61"/>
    </row>
    <row r="74" spans="2:9">
      <c r="B74" s="62"/>
      <c r="C74" s="20" t="s">
        <v>332</v>
      </c>
      <c r="D74" s="17"/>
      <c r="E74" s="17"/>
      <c r="F74" s="20"/>
      <c r="G74" s="60"/>
      <c r="H74" s="60"/>
      <c r="I74" s="61"/>
    </row>
    <row r="75" spans="2:9">
      <c r="B75" s="62"/>
      <c r="C75" s="20" t="s">
        <v>338</v>
      </c>
      <c r="D75" s="17"/>
      <c r="E75" s="17"/>
      <c r="F75" s="20"/>
      <c r="G75" s="60"/>
      <c r="H75" s="60"/>
      <c r="I75" s="61"/>
    </row>
    <row r="76" spans="2:9">
      <c r="B76" s="62"/>
      <c r="C76" s="20" t="s">
        <v>372</v>
      </c>
      <c r="D76" s="17"/>
      <c r="E76" s="17"/>
      <c r="F76" s="20"/>
      <c r="G76" s="60"/>
      <c r="H76" s="60"/>
      <c r="I76" s="61"/>
    </row>
    <row r="77" spans="2:9">
      <c r="B77" s="62"/>
      <c r="C77" s="20" t="s">
        <v>40</v>
      </c>
      <c r="D77" s="17"/>
      <c r="E77" s="17"/>
      <c r="F77" s="20"/>
      <c r="G77" s="60"/>
      <c r="H77" s="60"/>
      <c r="I77" s="61"/>
    </row>
    <row r="78" spans="2:9">
      <c r="B78" s="62"/>
      <c r="C78" s="20" t="s">
        <v>360</v>
      </c>
      <c r="D78" s="17"/>
      <c r="E78" s="17"/>
      <c r="F78" s="20"/>
      <c r="G78" s="60"/>
      <c r="H78" s="60"/>
      <c r="I78" s="61"/>
    </row>
    <row r="79" spans="2:9">
      <c r="B79" s="62"/>
      <c r="C79" s="20" t="s">
        <v>229</v>
      </c>
      <c r="D79" s="17"/>
      <c r="E79" s="17"/>
      <c r="F79" s="20"/>
      <c r="G79" s="60"/>
      <c r="H79" s="60"/>
      <c r="I79" s="61"/>
    </row>
    <row r="80" spans="2:9">
      <c r="B80" s="62"/>
      <c r="C80" s="20" t="s">
        <v>369</v>
      </c>
      <c r="D80" s="17"/>
      <c r="E80" s="17"/>
      <c r="F80" s="20"/>
      <c r="G80" s="60"/>
      <c r="H80" s="60"/>
      <c r="I80" s="61"/>
    </row>
    <row r="81" spans="2:9">
      <c r="B81" s="62"/>
      <c r="C81" s="20" t="s">
        <v>38</v>
      </c>
      <c r="D81" s="17"/>
      <c r="E81" s="17"/>
      <c r="F81" s="20"/>
      <c r="G81" s="60"/>
      <c r="H81" s="60"/>
      <c r="I81" s="61"/>
    </row>
    <row r="82" spans="2:9">
      <c r="B82" s="62"/>
      <c r="C82" s="20" t="s">
        <v>371</v>
      </c>
      <c r="D82" s="17"/>
      <c r="E82" s="17"/>
      <c r="F82" s="20"/>
      <c r="G82" s="60"/>
      <c r="H82" s="60"/>
      <c r="I82" s="61"/>
    </row>
    <row r="83" spans="2:9">
      <c r="B83" s="62"/>
      <c r="C83" s="20" t="s">
        <v>220</v>
      </c>
      <c r="D83" s="17"/>
      <c r="E83" s="17"/>
      <c r="F83" s="20"/>
      <c r="G83" s="60"/>
      <c r="H83" s="60"/>
      <c r="I83" s="61"/>
    </row>
    <row r="84" spans="2:9">
      <c r="B84" s="62"/>
      <c r="C84" s="20"/>
      <c r="D84" s="17"/>
      <c r="E84" s="17"/>
      <c r="F84" s="20"/>
      <c r="G84" s="60"/>
      <c r="H84" s="60"/>
      <c r="I84" s="61"/>
    </row>
    <row r="85" spans="2:9">
      <c r="B85" s="62" t="s">
        <v>41</v>
      </c>
      <c r="C85" s="21" t="s">
        <v>177</v>
      </c>
      <c r="D85" s="17" t="s">
        <v>35</v>
      </c>
      <c r="E85" s="17">
        <v>3</v>
      </c>
      <c r="F85" s="60">
        <v>495015</v>
      </c>
      <c r="G85" s="60">
        <f t="shared" ref="G85:G139" si="2">F85*E85</f>
        <v>1485045</v>
      </c>
      <c r="H85" s="60">
        <v>66439</v>
      </c>
      <c r="I85" s="61">
        <f t="shared" ref="I85:I139" si="3">H85*E85</f>
        <v>199317</v>
      </c>
    </row>
    <row r="86" spans="2:9">
      <c r="B86" s="62"/>
      <c r="C86" s="21" t="s">
        <v>142</v>
      </c>
      <c r="D86" s="17"/>
      <c r="E86" s="17"/>
      <c r="F86" s="20"/>
      <c r="G86" s="60"/>
      <c r="H86" s="60"/>
      <c r="I86" s="61"/>
    </row>
    <row r="87" spans="2:9">
      <c r="B87" s="62"/>
      <c r="C87" s="16" t="s">
        <v>234</v>
      </c>
      <c r="D87" s="17"/>
      <c r="E87" s="17"/>
      <c r="F87" s="20"/>
      <c r="G87" s="60"/>
      <c r="H87" s="60"/>
      <c r="I87" s="61"/>
    </row>
    <row r="88" spans="2:9">
      <c r="B88" s="62"/>
      <c r="C88" s="16" t="s">
        <v>180</v>
      </c>
      <c r="D88" s="17"/>
      <c r="E88" s="17"/>
      <c r="F88" s="20"/>
      <c r="G88" s="60"/>
      <c r="H88" s="60"/>
      <c r="I88" s="61"/>
    </row>
    <row r="89" spans="2:9">
      <c r="B89" s="62"/>
      <c r="C89" s="20" t="s">
        <v>231</v>
      </c>
      <c r="D89" s="17"/>
      <c r="E89" s="17"/>
      <c r="F89" s="20"/>
      <c r="G89" s="60"/>
      <c r="H89" s="60"/>
      <c r="I89" s="61"/>
    </row>
    <row r="90" spans="2:9">
      <c r="B90" s="62"/>
      <c r="C90" s="16" t="s">
        <v>145</v>
      </c>
      <c r="D90" s="17"/>
      <c r="E90" s="17"/>
      <c r="F90" s="20"/>
      <c r="G90" s="60"/>
      <c r="H90" s="60"/>
      <c r="I90" s="61"/>
    </row>
    <row r="91" spans="2:9">
      <c r="B91" s="62"/>
      <c r="C91" s="16" t="s">
        <v>335</v>
      </c>
      <c r="D91" s="17"/>
      <c r="E91" s="17"/>
      <c r="F91" s="20"/>
      <c r="G91" s="60"/>
      <c r="H91" s="60"/>
      <c r="I91" s="61"/>
    </row>
    <row r="92" spans="2:9">
      <c r="B92" s="62"/>
      <c r="C92" s="16" t="s">
        <v>147</v>
      </c>
      <c r="D92" s="17"/>
      <c r="E92" s="17"/>
      <c r="F92" s="20"/>
      <c r="G92" s="60"/>
      <c r="H92" s="60"/>
      <c r="I92" s="61"/>
    </row>
    <row r="93" spans="2:9">
      <c r="B93" s="62"/>
      <c r="C93" s="20" t="s">
        <v>167</v>
      </c>
      <c r="D93" s="17"/>
      <c r="E93" s="17"/>
      <c r="F93" s="20"/>
      <c r="G93" s="60"/>
      <c r="H93" s="60"/>
      <c r="I93" s="61"/>
    </row>
    <row r="94" spans="2:9">
      <c r="B94" s="62"/>
      <c r="C94" s="20" t="s">
        <v>220</v>
      </c>
      <c r="D94" s="17"/>
      <c r="E94" s="17"/>
      <c r="F94" s="20"/>
      <c r="G94" s="60"/>
      <c r="H94" s="60"/>
      <c r="I94" s="61"/>
    </row>
    <row r="95" spans="2:9">
      <c r="B95" s="62"/>
      <c r="C95" s="20"/>
      <c r="D95" s="17"/>
      <c r="E95" s="17"/>
      <c r="F95" s="20"/>
      <c r="G95" s="60"/>
      <c r="H95" s="60"/>
      <c r="I95" s="61"/>
    </row>
    <row r="96" spans="2:9">
      <c r="B96" s="62" t="s">
        <v>42</v>
      </c>
      <c r="C96" s="21" t="s">
        <v>232</v>
      </c>
      <c r="D96" s="17" t="s">
        <v>35</v>
      </c>
      <c r="E96" s="17">
        <v>1</v>
      </c>
      <c r="F96" s="60">
        <v>1365284</v>
      </c>
      <c r="G96" s="60">
        <f t="shared" si="2"/>
        <v>1365284</v>
      </c>
      <c r="H96" s="60">
        <v>133000</v>
      </c>
      <c r="I96" s="61">
        <f t="shared" si="3"/>
        <v>133000</v>
      </c>
    </row>
    <row r="97" spans="2:9">
      <c r="B97" s="62"/>
      <c r="C97" s="21" t="s">
        <v>142</v>
      </c>
      <c r="D97" s="17"/>
      <c r="E97" s="17"/>
      <c r="F97" s="20"/>
      <c r="G97" s="60"/>
      <c r="H97" s="60"/>
      <c r="I97" s="61"/>
    </row>
    <row r="98" spans="2:9">
      <c r="B98" s="62"/>
      <c r="C98" s="20" t="s">
        <v>210</v>
      </c>
      <c r="D98" s="17"/>
      <c r="E98" s="17"/>
      <c r="F98" s="20"/>
      <c r="G98" s="60"/>
      <c r="H98" s="60"/>
      <c r="I98" s="61"/>
    </row>
    <row r="99" spans="2:9">
      <c r="B99" s="62"/>
      <c r="C99" s="20" t="s">
        <v>211</v>
      </c>
      <c r="D99" s="17"/>
      <c r="E99" s="17"/>
      <c r="F99" s="20"/>
      <c r="G99" s="60"/>
      <c r="H99" s="60"/>
      <c r="I99" s="61"/>
    </row>
    <row r="100" spans="2:9">
      <c r="B100" s="62"/>
      <c r="C100" s="20" t="s">
        <v>36</v>
      </c>
      <c r="D100" s="17"/>
      <c r="E100" s="17"/>
      <c r="F100" s="20"/>
      <c r="G100" s="60"/>
      <c r="H100" s="60"/>
      <c r="I100" s="61"/>
    </row>
    <row r="101" spans="2:9">
      <c r="B101" s="62"/>
      <c r="C101" s="25" t="s">
        <v>235</v>
      </c>
      <c r="D101" s="17"/>
      <c r="E101" s="17"/>
      <c r="F101" s="20"/>
      <c r="G101" s="60"/>
      <c r="H101" s="60"/>
      <c r="I101" s="61"/>
    </row>
    <row r="102" spans="2:9">
      <c r="B102" s="62"/>
      <c r="C102" s="20" t="s">
        <v>333</v>
      </c>
      <c r="D102" s="17"/>
      <c r="E102" s="17"/>
      <c r="F102" s="20"/>
      <c r="G102" s="60"/>
      <c r="H102" s="60"/>
      <c r="I102" s="61"/>
    </row>
    <row r="103" spans="2:9">
      <c r="B103" s="62"/>
      <c r="C103" s="20" t="s">
        <v>339</v>
      </c>
      <c r="D103" s="17"/>
      <c r="E103" s="17"/>
      <c r="F103" s="20"/>
      <c r="G103" s="60"/>
      <c r="H103" s="60"/>
      <c r="I103" s="61"/>
    </row>
    <row r="104" spans="2:9">
      <c r="B104" s="62"/>
      <c r="C104" s="20" t="s">
        <v>357</v>
      </c>
      <c r="D104" s="17"/>
      <c r="E104" s="17"/>
      <c r="F104" s="20"/>
      <c r="G104" s="60"/>
      <c r="H104" s="60"/>
      <c r="I104" s="61"/>
    </row>
    <row r="105" spans="2:9">
      <c r="B105" s="62"/>
      <c r="C105" s="20" t="s">
        <v>365</v>
      </c>
      <c r="D105" s="17"/>
      <c r="E105" s="17"/>
      <c r="F105" s="20"/>
      <c r="G105" s="60"/>
      <c r="H105" s="60"/>
      <c r="I105" s="61"/>
    </row>
    <row r="106" spans="2:9">
      <c r="B106" s="62"/>
      <c r="C106" s="20" t="s">
        <v>216</v>
      </c>
      <c r="D106" s="17"/>
      <c r="E106" s="17"/>
      <c r="F106" s="20"/>
      <c r="G106" s="60"/>
      <c r="H106" s="60"/>
      <c r="I106" s="61"/>
    </row>
    <row r="107" spans="2:9">
      <c r="B107" s="62"/>
      <c r="C107" s="20" t="s">
        <v>237</v>
      </c>
      <c r="D107" s="17"/>
      <c r="E107" s="17"/>
      <c r="F107" s="20"/>
      <c r="G107" s="60"/>
      <c r="H107" s="60"/>
      <c r="I107" s="61"/>
    </row>
    <row r="108" spans="2:9">
      <c r="B108" s="15"/>
      <c r="C108" s="20" t="s">
        <v>326</v>
      </c>
      <c r="D108" s="17"/>
      <c r="E108" s="17"/>
      <c r="F108" s="20"/>
      <c r="G108" s="60"/>
      <c r="H108" s="60"/>
      <c r="I108" s="61"/>
    </row>
    <row r="109" spans="2:9">
      <c r="B109" s="15"/>
      <c r="C109" s="20" t="s">
        <v>238</v>
      </c>
      <c r="D109" s="17"/>
      <c r="E109" s="17"/>
      <c r="F109" s="20"/>
      <c r="G109" s="60"/>
      <c r="H109" s="60"/>
      <c r="I109" s="61"/>
    </row>
    <row r="110" spans="2:9">
      <c r="B110" s="15"/>
      <c r="C110" s="20" t="s">
        <v>167</v>
      </c>
      <c r="D110" s="17" t="s">
        <v>1</v>
      </c>
      <c r="E110" s="17"/>
      <c r="F110" s="20"/>
      <c r="G110" s="60"/>
      <c r="H110" s="60"/>
      <c r="I110" s="61"/>
    </row>
    <row r="111" spans="2:9">
      <c r="B111" s="15"/>
      <c r="C111" s="20" t="s">
        <v>220</v>
      </c>
      <c r="D111" s="17"/>
      <c r="E111" s="17"/>
      <c r="F111" s="20"/>
      <c r="G111" s="60"/>
      <c r="H111" s="60"/>
      <c r="I111" s="61"/>
    </row>
    <row r="112" spans="2:9">
      <c r="B112" s="15"/>
      <c r="C112" s="20"/>
      <c r="D112" s="17"/>
      <c r="E112" s="17"/>
      <c r="F112" s="20"/>
      <c r="G112" s="60"/>
      <c r="H112" s="60"/>
      <c r="I112" s="61"/>
    </row>
    <row r="113" spans="2:9">
      <c r="B113" s="15" t="s">
        <v>43</v>
      </c>
      <c r="C113" s="20" t="s">
        <v>181</v>
      </c>
      <c r="D113" s="17" t="s">
        <v>12</v>
      </c>
      <c r="E113" s="17">
        <v>1850</v>
      </c>
      <c r="F113" s="20">
        <v>850</v>
      </c>
      <c r="G113" s="60">
        <f t="shared" si="2"/>
        <v>1572500</v>
      </c>
      <c r="H113" s="60">
        <v>100</v>
      </c>
      <c r="I113" s="61">
        <f t="shared" si="3"/>
        <v>185000</v>
      </c>
    </row>
    <row r="114" spans="2:9">
      <c r="B114" s="15"/>
      <c r="C114" s="20"/>
      <c r="D114" s="17"/>
      <c r="E114" s="17"/>
      <c r="F114" s="20"/>
      <c r="G114" s="60"/>
      <c r="H114" s="60"/>
      <c r="I114" s="61"/>
    </row>
    <row r="115" spans="2:9">
      <c r="B115" s="15" t="s">
        <v>44</v>
      </c>
      <c r="C115" s="20" t="s">
        <v>182</v>
      </c>
      <c r="D115" s="17" t="s">
        <v>45</v>
      </c>
      <c r="E115" s="17">
        <f>E96+E85+E68+E50+E25</f>
        <v>7</v>
      </c>
      <c r="F115" s="20"/>
      <c r="G115" s="60"/>
      <c r="H115" s="60">
        <v>1500</v>
      </c>
      <c r="I115" s="61">
        <f>H115*E115</f>
        <v>10500</v>
      </c>
    </row>
    <row r="116" spans="2:9">
      <c r="B116" s="15"/>
      <c r="C116" s="20"/>
      <c r="D116" s="17"/>
      <c r="E116" s="17"/>
      <c r="F116" s="20"/>
      <c r="G116" s="60"/>
      <c r="H116" s="60"/>
      <c r="I116" s="61"/>
    </row>
    <row r="117" spans="2:9">
      <c r="B117" s="15"/>
      <c r="C117" s="27" t="s">
        <v>239</v>
      </c>
      <c r="D117" s="17"/>
      <c r="E117" s="17"/>
      <c r="F117" s="20"/>
      <c r="G117" s="60">
        <f>SUM(G11:G116)</f>
        <v>11062616</v>
      </c>
      <c r="H117" s="60"/>
      <c r="I117" s="61">
        <f>SUM(I11:I116)</f>
        <v>1081977</v>
      </c>
    </row>
    <row r="118" spans="2:9">
      <c r="B118" s="15"/>
      <c r="C118" s="20"/>
      <c r="D118" s="17"/>
      <c r="E118" s="17"/>
      <c r="F118" s="20"/>
      <c r="G118" s="60"/>
      <c r="H118" s="60"/>
      <c r="I118" s="61"/>
    </row>
    <row r="119" spans="2:9">
      <c r="B119" s="64" t="s">
        <v>46</v>
      </c>
      <c r="C119" s="21" t="s">
        <v>240</v>
      </c>
      <c r="D119" s="17"/>
      <c r="E119" s="17"/>
      <c r="F119" s="20"/>
      <c r="G119" s="60"/>
      <c r="H119" s="60"/>
      <c r="I119" s="61"/>
    </row>
    <row r="120" spans="2:9">
      <c r="B120" s="15"/>
      <c r="C120" s="20"/>
      <c r="D120" s="17"/>
      <c r="E120" s="17"/>
      <c r="F120" s="20"/>
      <c r="G120" s="60"/>
      <c r="H120" s="60"/>
      <c r="I120" s="61"/>
    </row>
    <row r="121" spans="2:9">
      <c r="B121" s="15" t="s">
        <v>14</v>
      </c>
      <c r="C121" s="20" t="s">
        <v>374</v>
      </c>
      <c r="D121" s="17" t="s">
        <v>45</v>
      </c>
      <c r="E121" s="17">
        <v>1</v>
      </c>
      <c r="F121" s="60">
        <v>41000</v>
      </c>
      <c r="G121" s="60">
        <f t="shared" si="2"/>
        <v>41000</v>
      </c>
      <c r="H121" s="60">
        <v>4120</v>
      </c>
      <c r="I121" s="61">
        <f t="shared" si="3"/>
        <v>4120</v>
      </c>
    </row>
    <row r="122" spans="2:9">
      <c r="B122" s="15"/>
      <c r="C122" s="20"/>
      <c r="D122" s="17"/>
      <c r="E122" s="17"/>
      <c r="F122" s="20"/>
      <c r="G122" s="60"/>
      <c r="H122" s="60"/>
      <c r="I122" s="61"/>
    </row>
    <row r="123" spans="2:9">
      <c r="B123" s="15" t="s">
        <v>26</v>
      </c>
      <c r="C123" s="20" t="s">
        <v>242</v>
      </c>
      <c r="D123" s="17" t="s">
        <v>45</v>
      </c>
      <c r="E123" s="17"/>
      <c r="F123" s="60">
        <v>6460984</v>
      </c>
      <c r="G123" s="60">
        <f t="shared" si="2"/>
        <v>0</v>
      </c>
      <c r="H123" s="60">
        <v>419250</v>
      </c>
      <c r="I123" s="61">
        <f t="shared" si="3"/>
        <v>0</v>
      </c>
    </row>
    <row r="124" spans="2:9">
      <c r="B124" s="15"/>
      <c r="C124" s="20"/>
      <c r="D124" s="17"/>
      <c r="E124" s="17"/>
      <c r="F124" s="20"/>
      <c r="G124" s="60"/>
      <c r="H124" s="60"/>
      <c r="I124" s="61"/>
    </row>
    <row r="125" spans="2:9">
      <c r="B125" s="15" t="s">
        <v>47</v>
      </c>
      <c r="C125" s="20" t="s">
        <v>245</v>
      </c>
      <c r="D125" s="17" t="s">
        <v>45</v>
      </c>
      <c r="E125" s="17"/>
      <c r="F125" s="60">
        <v>618700</v>
      </c>
      <c r="G125" s="60">
        <f t="shared" si="2"/>
        <v>0</v>
      </c>
      <c r="H125" s="60">
        <v>10000</v>
      </c>
      <c r="I125" s="61">
        <f t="shared" si="3"/>
        <v>0</v>
      </c>
    </row>
    <row r="126" spans="2:9">
      <c r="B126" s="15"/>
      <c r="C126" s="20" t="s">
        <v>247</v>
      </c>
      <c r="D126" s="17"/>
      <c r="E126" s="17"/>
      <c r="F126" s="20"/>
      <c r="G126" s="60"/>
      <c r="H126" s="60"/>
      <c r="I126" s="61"/>
    </row>
    <row r="127" spans="2:9">
      <c r="B127" s="15"/>
      <c r="C127" s="20" t="s">
        <v>244</v>
      </c>
      <c r="D127" s="17"/>
      <c r="E127" s="17"/>
      <c r="F127" s="20"/>
      <c r="G127" s="60"/>
      <c r="H127" s="60"/>
      <c r="I127" s="61"/>
    </row>
    <row r="128" spans="2:9">
      <c r="B128" s="15"/>
      <c r="C128" s="20"/>
      <c r="D128" s="17"/>
      <c r="E128" s="17"/>
      <c r="F128" s="20"/>
      <c r="G128" s="60"/>
      <c r="H128" s="60"/>
      <c r="I128" s="61"/>
    </row>
    <row r="129" spans="2:9">
      <c r="B129" s="15" t="s">
        <v>49</v>
      </c>
      <c r="C129" s="20" t="s">
        <v>246</v>
      </c>
      <c r="D129" s="17" t="s">
        <v>45</v>
      </c>
      <c r="E129" s="17">
        <v>1</v>
      </c>
      <c r="F129" s="60">
        <v>4969530</v>
      </c>
      <c r="G129" s="60">
        <f t="shared" si="2"/>
        <v>4969530</v>
      </c>
      <c r="H129" s="60">
        <v>419230</v>
      </c>
      <c r="I129" s="61">
        <f t="shared" si="3"/>
        <v>419230</v>
      </c>
    </row>
    <row r="130" spans="2:9">
      <c r="B130" s="15"/>
      <c r="C130" s="20"/>
      <c r="D130" s="17"/>
      <c r="E130" s="17"/>
      <c r="F130" s="20"/>
      <c r="G130" s="60">
        <f t="shared" si="2"/>
        <v>0</v>
      </c>
      <c r="H130" s="60"/>
      <c r="I130" s="61"/>
    </row>
    <row r="131" spans="2:9">
      <c r="B131" s="15" t="s">
        <v>50</v>
      </c>
      <c r="C131" s="20" t="s">
        <v>245</v>
      </c>
      <c r="D131" s="17" t="s">
        <v>45</v>
      </c>
      <c r="E131" s="17">
        <v>1</v>
      </c>
      <c r="F131" s="60">
        <v>457004</v>
      </c>
      <c r="G131" s="60">
        <f t="shared" si="2"/>
        <v>457004</v>
      </c>
      <c r="H131" s="60">
        <v>10000</v>
      </c>
      <c r="I131" s="61">
        <f t="shared" si="3"/>
        <v>10000</v>
      </c>
    </row>
    <row r="132" spans="2:9">
      <c r="B132" s="15"/>
      <c r="C132" s="20" t="s">
        <v>247</v>
      </c>
      <c r="D132" s="17"/>
      <c r="E132" s="17"/>
      <c r="F132" s="20"/>
      <c r="G132" s="60"/>
      <c r="H132" s="60"/>
      <c r="I132" s="61"/>
    </row>
    <row r="133" spans="2:9">
      <c r="B133" s="15"/>
      <c r="C133" s="20" t="s">
        <v>244</v>
      </c>
      <c r="D133" s="17"/>
      <c r="E133" s="17"/>
      <c r="F133" s="20"/>
      <c r="G133" s="60"/>
      <c r="H133" s="60"/>
      <c r="I133" s="61"/>
    </row>
    <row r="134" spans="2:9">
      <c r="B134" s="15"/>
      <c r="C134" s="20"/>
      <c r="D134" s="17"/>
      <c r="E134" s="17"/>
      <c r="F134" s="20"/>
      <c r="G134" s="60"/>
      <c r="H134" s="60"/>
      <c r="I134" s="61"/>
    </row>
    <row r="135" spans="2:9">
      <c r="B135" s="15" t="s">
        <v>52</v>
      </c>
      <c r="C135" s="20" t="s">
        <v>249</v>
      </c>
      <c r="D135" s="17" t="s">
        <v>35</v>
      </c>
      <c r="E135" s="17">
        <v>5</v>
      </c>
      <c r="F135" s="8">
        <v>27540</v>
      </c>
      <c r="G135" s="60">
        <f t="shared" si="2"/>
        <v>137700</v>
      </c>
      <c r="H135" s="60">
        <v>10000</v>
      </c>
      <c r="I135" s="61">
        <f t="shared" si="3"/>
        <v>50000</v>
      </c>
    </row>
    <row r="136" spans="2:9">
      <c r="B136" s="15"/>
      <c r="C136" s="20" t="s">
        <v>248</v>
      </c>
      <c r="D136" s="17"/>
      <c r="E136" s="17"/>
      <c r="F136" s="8"/>
      <c r="G136" s="60"/>
      <c r="H136" s="60"/>
      <c r="I136" s="61"/>
    </row>
    <row r="137" spans="2:9">
      <c r="B137" s="15"/>
      <c r="C137" s="20"/>
      <c r="D137" s="17"/>
      <c r="E137" s="17"/>
      <c r="F137" s="8"/>
      <c r="G137" s="60"/>
      <c r="H137" s="60"/>
      <c r="I137" s="61"/>
    </row>
    <row r="138" spans="2:9">
      <c r="B138" s="15"/>
      <c r="C138" s="20"/>
      <c r="D138" s="17"/>
      <c r="E138" s="17"/>
      <c r="F138" s="8"/>
      <c r="G138" s="60"/>
      <c r="H138" s="60"/>
      <c r="I138" s="61"/>
    </row>
    <row r="139" spans="2:9">
      <c r="B139" s="15" t="s">
        <v>53</v>
      </c>
      <c r="C139" s="20" t="s">
        <v>250</v>
      </c>
      <c r="D139" s="17" t="s">
        <v>35</v>
      </c>
      <c r="E139" s="17">
        <v>20</v>
      </c>
      <c r="F139" s="60">
        <v>27540</v>
      </c>
      <c r="G139" s="60">
        <f t="shared" si="2"/>
        <v>550800</v>
      </c>
      <c r="H139" s="60">
        <v>10000</v>
      </c>
      <c r="I139" s="61">
        <f t="shared" si="3"/>
        <v>200000</v>
      </c>
    </row>
    <row r="140" spans="2:9">
      <c r="B140" s="15"/>
      <c r="C140" s="20" t="s">
        <v>51</v>
      </c>
      <c r="D140" s="17"/>
      <c r="E140" s="17"/>
      <c r="F140" s="20"/>
      <c r="G140" s="60"/>
      <c r="H140" s="60"/>
      <c r="I140" s="61"/>
    </row>
    <row r="141" spans="2:9">
      <c r="B141" s="15"/>
      <c r="C141" s="20"/>
      <c r="D141" s="17"/>
      <c r="E141" s="17"/>
      <c r="F141" s="20"/>
      <c r="G141" s="60"/>
      <c r="H141" s="60"/>
      <c r="I141" s="61"/>
    </row>
    <row r="142" spans="2:9">
      <c r="B142" s="15" t="s">
        <v>92</v>
      </c>
      <c r="C142" s="20" t="s">
        <v>251</v>
      </c>
      <c r="D142" s="17" t="s">
        <v>45</v>
      </c>
      <c r="E142" s="17">
        <v>1</v>
      </c>
      <c r="F142" s="60"/>
      <c r="G142" s="60"/>
      <c r="H142" s="60">
        <v>22500</v>
      </c>
      <c r="I142" s="61">
        <f t="shared" ref="I142:I202" si="4">H142*E142</f>
        <v>22500</v>
      </c>
    </row>
    <row r="143" spans="2:9">
      <c r="B143" s="15"/>
      <c r="C143" s="20"/>
      <c r="D143" s="17"/>
      <c r="E143" s="17"/>
      <c r="F143" s="20"/>
      <c r="G143" s="60"/>
      <c r="H143" s="60"/>
      <c r="I143" s="61"/>
    </row>
    <row r="144" spans="2:9">
      <c r="B144" s="15" t="s">
        <v>93</v>
      </c>
      <c r="C144" s="20" t="s">
        <v>252</v>
      </c>
      <c r="D144" s="17" t="s">
        <v>35</v>
      </c>
      <c r="E144" s="17">
        <v>1</v>
      </c>
      <c r="F144" s="60">
        <v>85000</v>
      </c>
      <c r="G144" s="60">
        <f t="shared" ref="G144:G202" si="5">F144*E144</f>
        <v>85000</v>
      </c>
      <c r="H144" s="60">
        <v>47500</v>
      </c>
      <c r="I144" s="61">
        <f t="shared" si="4"/>
        <v>47500</v>
      </c>
    </row>
    <row r="145" spans="2:9">
      <c r="B145" s="15"/>
      <c r="C145" s="20"/>
      <c r="D145" s="17"/>
      <c r="E145" s="17"/>
      <c r="F145" s="20"/>
      <c r="G145" s="60"/>
      <c r="H145" s="60"/>
      <c r="I145" s="61"/>
    </row>
    <row r="146" spans="2:9">
      <c r="B146" s="15" t="s">
        <v>94</v>
      </c>
      <c r="C146" s="20" t="s">
        <v>182</v>
      </c>
      <c r="D146" s="17" t="s">
        <v>45</v>
      </c>
      <c r="E146" s="17">
        <v>1</v>
      </c>
      <c r="F146" s="20"/>
      <c r="G146" s="60"/>
      <c r="H146" s="60">
        <v>1500</v>
      </c>
      <c r="I146" s="61">
        <f t="shared" si="4"/>
        <v>1500</v>
      </c>
    </row>
    <row r="147" spans="2:9">
      <c r="B147" s="15"/>
      <c r="C147" s="20"/>
      <c r="D147" s="17"/>
      <c r="E147" s="17"/>
      <c r="F147" s="20"/>
      <c r="G147" s="60"/>
      <c r="H147" s="60"/>
      <c r="I147" s="61"/>
    </row>
    <row r="148" spans="2:9">
      <c r="B148" s="15"/>
      <c r="C148" s="27" t="s">
        <v>183</v>
      </c>
      <c r="D148" s="17"/>
      <c r="E148" s="17"/>
      <c r="F148" s="20"/>
      <c r="G148" s="60">
        <f>SUM(G121:G147)</f>
        <v>6241034</v>
      </c>
      <c r="H148" s="60"/>
      <c r="I148" s="61">
        <f>SUM(I121:I147)</f>
        <v>754850</v>
      </c>
    </row>
    <row r="149" spans="2:9">
      <c r="B149" s="15"/>
      <c r="C149" s="20"/>
      <c r="D149" s="17"/>
      <c r="E149" s="17"/>
      <c r="F149" s="20"/>
      <c r="G149" s="60"/>
      <c r="H149" s="60"/>
      <c r="I149" s="61"/>
    </row>
    <row r="150" spans="2:9">
      <c r="B150" s="65" t="s">
        <v>54</v>
      </c>
      <c r="C150" s="66" t="s">
        <v>377</v>
      </c>
      <c r="D150" s="67"/>
      <c r="E150" s="68"/>
      <c r="F150" s="69"/>
      <c r="G150" s="60"/>
      <c r="H150" s="70"/>
      <c r="I150" s="61"/>
    </row>
    <row r="151" spans="2:9">
      <c r="B151" s="65"/>
      <c r="C151" s="71" t="s">
        <v>142</v>
      </c>
      <c r="D151" s="67"/>
      <c r="E151" s="72"/>
      <c r="F151" s="69"/>
      <c r="G151" s="60"/>
      <c r="H151" s="70"/>
      <c r="I151" s="61"/>
    </row>
    <row r="152" spans="2:9">
      <c r="B152" s="65" t="s">
        <v>20</v>
      </c>
      <c r="C152" s="73" t="s">
        <v>95</v>
      </c>
      <c r="D152" s="67" t="s">
        <v>11</v>
      </c>
      <c r="E152" s="72"/>
      <c r="F152" s="69">
        <v>315000</v>
      </c>
      <c r="G152" s="60">
        <f t="shared" si="5"/>
        <v>0</v>
      </c>
      <c r="H152" s="70">
        <v>24000</v>
      </c>
      <c r="I152" s="61">
        <f t="shared" si="4"/>
        <v>0</v>
      </c>
    </row>
    <row r="153" spans="2:9">
      <c r="B153" s="65" t="s">
        <v>21</v>
      </c>
      <c r="C153" s="73" t="s">
        <v>96</v>
      </c>
      <c r="D153" s="67" t="s">
        <v>11</v>
      </c>
      <c r="E153" s="72"/>
      <c r="F153" s="69">
        <v>229000</v>
      </c>
      <c r="G153" s="60">
        <f t="shared" si="5"/>
        <v>0</v>
      </c>
      <c r="H153" s="70">
        <v>24000</v>
      </c>
      <c r="I153" s="61">
        <f t="shared" si="4"/>
        <v>0</v>
      </c>
    </row>
    <row r="154" spans="2:9">
      <c r="B154" s="65" t="s">
        <v>22</v>
      </c>
      <c r="C154" s="73" t="s">
        <v>97</v>
      </c>
      <c r="D154" s="67" t="s">
        <v>11</v>
      </c>
      <c r="E154" s="74"/>
      <c r="F154" s="75">
        <v>221650</v>
      </c>
      <c r="G154" s="60">
        <f>F154+E154</f>
        <v>221650</v>
      </c>
      <c r="H154" s="70">
        <v>24100</v>
      </c>
      <c r="I154" s="61">
        <f t="shared" si="4"/>
        <v>0</v>
      </c>
    </row>
    <row r="155" spans="2:9">
      <c r="B155" s="65" t="s">
        <v>23</v>
      </c>
      <c r="C155" s="73" t="s">
        <v>98</v>
      </c>
      <c r="D155" s="67" t="s">
        <v>11</v>
      </c>
      <c r="E155" s="74">
        <v>9</v>
      </c>
      <c r="F155" s="76">
        <v>215687</v>
      </c>
      <c r="G155" s="60">
        <f t="shared" si="5"/>
        <v>1941183</v>
      </c>
      <c r="H155" s="70">
        <v>24100</v>
      </c>
      <c r="I155" s="61">
        <f t="shared" si="4"/>
        <v>216900</v>
      </c>
    </row>
    <row r="156" spans="2:9">
      <c r="B156" s="65" t="s">
        <v>24</v>
      </c>
      <c r="C156" s="73" t="s">
        <v>99</v>
      </c>
      <c r="D156" s="67" t="s">
        <v>11</v>
      </c>
      <c r="E156" s="74"/>
      <c r="F156" s="76">
        <v>195756</v>
      </c>
      <c r="G156" s="60">
        <f t="shared" si="5"/>
        <v>0</v>
      </c>
      <c r="H156" s="70">
        <v>24100</v>
      </c>
      <c r="I156" s="61">
        <f t="shared" si="4"/>
        <v>0</v>
      </c>
    </row>
    <row r="157" spans="2:9">
      <c r="B157" s="65" t="s">
        <v>25</v>
      </c>
      <c r="C157" s="73" t="s">
        <v>100</v>
      </c>
      <c r="D157" s="67" t="s">
        <v>11</v>
      </c>
      <c r="E157" s="74">
        <v>6</v>
      </c>
      <c r="F157" s="75">
        <v>175840</v>
      </c>
      <c r="G157" s="60">
        <f t="shared" si="5"/>
        <v>1055040</v>
      </c>
      <c r="H157" s="70">
        <v>24100</v>
      </c>
      <c r="I157" s="61">
        <f t="shared" si="4"/>
        <v>144600</v>
      </c>
    </row>
    <row r="158" spans="2:9">
      <c r="B158" s="65" t="s">
        <v>55</v>
      </c>
      <c r="C158" s="73" t="s">
        <v>101</v>
      </c>
      <c r="D158" s="67" t="s">
        <v>11</v>
      </c>
      <c r="E158" s="74">
        <v>73</v>
      </c>
      <c r="F158" s="75">
        <v>125105</v>
      </c>
      <c r="G158" s="60">
        <f t="shared" si="5"/>
        <v>9132665</v>
      </c>
      <c r="H158" s="70">
        <v>24100</v>
      </c>
      <c r="I158" s="61">
        <f t="shared" si="4"/>
        <v>1759300</v>
      </c>
    </row>
    <row r="159" spans="2:9">
      <c r="B159" s="65" t="s">
        <v>56</v>
      </c>
      <c r="C159" s="73" t="s">
        <v>379</v>
      </c>
      <c r="D159" s="67" t="s">
        <v>11</v>
      </c>
      <c r="E159" s="74">
        <v>45</v>
      </c>
      <c r="F159" s="69">
        <v>5320</v>
      </c>
      <c r="G159" s="60">
        <f t="shared" si="5"/>
        <v>239400</v>
      </c>
      <c r="H159" s="70">
        <v>528</v>
      </c>
      <c r="I159" s="61">
        <f t="shared" si="4"/>
        <v>23760</v>
      </c>
    </row>
    <row r="160" spans="2:9">
      <c r="B160" s="65" t="s">
        <v>57</v>
      </c>
      <c r="C160" s="73" t="s">
        <v>255</v>
      </c>
      <c r="D160" s="67" t="s">
        <v>11</v>
      </c>
      <c r="E160" s="74">
        <v>30</v>
      </c>
      <c r="F160" s="69">
        <v>6800</v>
      </c>
      <c r="G160" s="60">
        <f t="shared" si="5"/>
        <v>204000</v>
      </c>
      <c r="H160" s="70">
        <v>710</v>
      </c>
      <c r="I160" s="61">
        <f t="shared" si="4"/>
        <v>21300</v>
      </c>
    </row>
    <row r="161" spans="2:9">
      <c r="B161" s="65" t="s">
        <v>58</v>
      </c>
      <c r="C161" s="73" t="s">
        <v>256</v>
      </c>
      <c r="D161" s="67" t="s">
        <v>11</v>
      </c>
      <c r="E161" s="74">
        <v>146</v>
      </c>
      <c r="F161" s="69">
        <v>1250</v>
      </c>
      <c r="G161" s="60">
        <f t="shared" si="5"/>
        <v>182500</v>
      </c>
      <c r="H161" s="70">
        <v>120</v>
      </c>
      <c r="I161" s="61">
        <f t="shared" si="4"/>
        <v>17520</v>
      </c>
    </row>
    <row r="162" spans="2:9" ht="25.5">
      <c r="B162" s="65" t="s">
        <v>59</v>
      </c>
      <c r="C162" s="73" t="s">
        <v>257</v>
      </c>
      <c r="D162" s="67" t="s">
        <v>12</v>
      </c>
      <c r="E162" s="74"/>
      <c r="F162" s="69">
        <v>3000</v>
      </c>
      <c r="G162" s="60">
        <f t="shared" si="5"/>
        <v>0</v>
      </c>
      <c r="H162" s="70">
        <v>305</v>
      </c>
      <c r="I162" s="61">
        <f t="shared" si="4"/>
        <v>0</v>
      </c>
    </row>
    <row r="163" spans="2:9" ht="25.5">
      <c r="B163" s="65" t="s">
        <v>61</v>
      </c>
      <c r="C163" s="73" t="s">
        <v>258</v>
      </c>
      <c r="D163" s="67" t="s">
        <v>12</v>
      </c>
      <c r="E163" s="74">
        <v>1800</v>
      </c>
      <c r="F163" s="69">
        <v>2500</v>
      </c>
      <c r="G163" s="60">
        <f t="shared" si="5"/>
        <v>4500000</v>
      </c>
      <c r="H163" s="70">
        <v>305</v>
      </c>
      <c r="I163" s="61">
        <f t="shared" si="4"/>
        <v>549000</v>
      </c>
    </row>
    <row r="164" spans="2:9" ht="25.5">
      <c r="B164" s="65" t="s">
        <v>62</v>
      </c>
      <c r="C164" s="73" t="s">
        <v>259</v>
      </c>
      <c r="D164" s="67" t="s">
        <v>12</v>
      </c>
      <c r="E164" s="74">
        <v>2400</v>
      </c>
      <c r="F164" s="69">
        <v>1000</v>
      </c>
      <c r="G164" s="60">
        <f t="shared" si="5"/>
        <v>2400000</v>
      </c>
      <c r="H164" s="70">
        <v>215</v>
      </c>
      <c r="I164" s="61">
        <f t="shared" si="4"/>
        <v>516000</v>
      </c>
    </row>
    <row r="165" spans="2:9" ht="25.5">
      <c r="B165" s="65" t="s">
        <v>63</v>
      </c>
      <c r="C165" s="73" t="s">
        <v>260</v>
      </c>
      <c r="D165" s="67" t="s">
        <v>12</v>
      </c>
      <c r="E165" s="74">
        <v>500</v>
      </c>
      <c r="F165" s="69">
        <v>400</v>
      </c>
      <c r="G165" s="60">
        <f t="shared" si="5"/>
        <v>200000</v>
      </c>
      <c r="H165" s="70">
        <v>125</v>
      </c>
      <c r="I165" s="61">
        <f t="shared" si="4"/>
        <v>62500</v>
      </c>
    </row>
    <row r="166" spans="2:9">
      <c r="B166" s="65" t="s">
        <v>88</v>
      </c>
      <c r="C166" s="73" t="s">
        <v>60</v>
      </c>
      <c r="D166" s="67" t="s">
        <v>11</v>
      </c>
      <c r="E166" s="74">
        <v>65</v>
      </c>
      <c r="F166" s="69">
        <v>2100</v>
      </c>
      <c r="G166" s="60">
        <f t="shared" si="5"/>
        <v>136500</v>
      </c>
      <c r="H166" s="70">
        <v>310</v>
      </c>
      <c r="I166" s="61">
        <f t="shared" si="4"/>
        <v>20150</v>
      </c>
    </row>
    <row r="167" spans="2:9">
      <c r="B167" s="65" t="s">
        <v>102</v>
      </c>
      <c r="C167" s="73" t="s">
        <v>261</v>
      </c>
      <c r="D167" s="67" t="s">
        <v>11</v>
      </c>
      <c r="E167" s="68"/>
      <c r="F167" s="69"/>
      <c r="G167" s="60">
        <f t="shared" si="5"/>
        <v>0</v>
      </c>
      <c r="H167" s="70"/>
      <c r="I167" s="61"/>
    </row>
    <row r="168" spans="2:9">
      <c r="B168" s="65" t="s">
        <v>103</v>
      </c>
      <c r="C168" s="77" t="s">
        <v>262</v>
      </c>
      <c r="D168" s="67" t="s">
        <v>11</v>
      </c>
      <c r="E168" s="74">
        <v>7</v>
      </c>
      <c r="F168" s="74">
        <v>85000</v>
      </c>
      <c r="G168" s="60">
        <f t="shared" si="5"/>
        <v>595000</v>
      </c>
      <c r="H168" s="70">
        <v>25000</v>
      </c>
      <c r="I168" s="61">
        <f t="shared" si="4"/>
        <v>175000</v>
      </c>
    </row>
    <row r="169" spans="2:9">
      <c r="B169" s="65" t="s">
        <v>104</v>
      </c>
      <c r="C169" s="77" t="s">
        <v>182</v>
      </c>
      <c r="D169" s="67" t="s">
        <v>11</v>
      </c>
      <c r="E169" s="76">
        <f>E158+E157+E156+E155+E154+E153+E152</f>
        <v>88</v>
      </c>
      <c r="F169" s="74"/>
      <c r="G169" s="60"/>
      <c r="H169" s="70">
        <v>1500</v>
      </c>
      <c r="I169" s="61">
        <f t="shared" si="4"/>
        <v>132000</v>
      </c>
    </row>
    <row r="170" spans="2:9">
      <c r="B170" s="65"/>
      <c r="C170" s="66" t="s">
        <v>263</v>
      </c>
      <c r="D170" s="67"/>
      <c r="E170" s="68"/>
      <c r="F170" s="69"/>
      <c r="G170" s="60">
        <f>SUM(G152:G169)</f>
        <v>20807938</v>
      </c>
      <c r="H170" s="70"/>
      <c r="I170" s="61">
        <f>SUM(I152:I169)</f>
        <v>3638030</v>
      </c>
    </row>
    <row r="171" spans="2:9">
      <c r="B171" s="65"/>
      <c r="C171" s="73"/>
      <c r="D171" s="67"/>
      <c r="E171" s="68"/>
      <c r="F171" s="69"/>
      <c r="G171" s="60"/>
      <c r="H171" s="70"/>
      <c r="I171" s="61"/>
    </row>
    <row r="172" spans="2:9">
      <c r="B172" s="65"/>
      <c r="C172" s="73"/>
      <c r="D172" s="67"/>
      <c r="E172" s="68"/>
      <c r="F172" s="69"/>
      <c r="G172" s="60"/>
      <c r="H172" s="70"/>
      <c r="I172" s="61"/>
    </row>
    <row r="173" spans="2:9">
      <c r="B173" s="65" t="s">
        <v>64</v>
      </c>
      <c r="C173" s="78" t="s">
        <v>264</v>
      </c>
      <c r="D173" s="67"/>
      <c r="E173" s="68"/>
      <c r="F173" s="69"/>
      <c r="G173" s="60"/>
      <c r="H173" s="70"/>
      <c r="I173" s="61"/>
    </row>
    <row r="174" spans="2:9">
      <c r="B174" s="65"/>
      <c r="C174" s="78"/>
      <c r="D174" s="67"/>
      <c r="E174" s="68"/>
      <c r="F174" s="69"/>
      <c r="G174" s="60"/>
      <c r="H174" s="70"/>
      <c r="I174" s="61"/>
    </row>
    <row r="175" spans="2:9">
      <c r="B175" s="65"/>
      <c r="C175" s="79" t="s">
        <v>142</v>
      </c>
      <c r="D175" s="67"/>
      <c r="E175" s="68"/>
      <c r="F175" s="69"/>
      <c r="G175" s="60"/>
      <c r="H175" s="70"/>
      <c r="I175" s="61"/>
    </row>
    <row r="176" spans="2:9">
      <c r="B176" s="65"/>
      <c r="C176" s="79"/>
      <c r="D176" s="67"/>
      <c r="E176" s="68"/>
      <c r="F176" s="69"/>
      <c r="G176" s="60"/>
      <c r="H176" s="70"/>
      <c r="I176" s="61"/>
    </row>
    <row r="177" spans="2:9">
      <c r="B177" s="65" t="s">
        <v>65</v>
      </c>
      <c r="C177" s="77" t="s">
        <v>266</v>
      </c>
      <c r="D177" s="67" t="s">
        <v>11</v>
      </c>
      <c r="E177" s="80"/>
      <c r="F177" s="81">
        <v>361108</v>
      </c>
      <c r="G177" s="60">
        <f t="shared" si="5"/>
        <v>0</v>
      </c>
      <c r="H177" s="70">
        <v>5200</v>
      </c>
      <c r="I177" s="61">
        <f t="shared" si="4"/>
        <v>0</v>
      </c>
    </row>
    <row r="178" spans="2:9">
      <c r="B178" s="65"/>
      <c r="C178" s="82"/>
      <c r="D178" s="67"/>
      <c r="E178" s="83"/>
      <c r="F178" s="20"/>
      <c r="G178" s="60"/>
      <c r="H178" s="70"/>
      <c r="I178" s="61"/>
    </row>
    <row r="179" spans="2:9">
      <c r="B179" s="65" t="s">
        <v>67</v>
      </c>
      <c r="C179" s="84" t="s">
        <v>267</v>
      </c>
      <c r="D179" s="67" t="s">
        <v>11</v>
      </c>
      <c r="E179" s="83"/>
      <c r="F179" s="81">
        <v>352066</v>
      </c>
      <c r="G179" s="60">
        <f t="shared" si="5"/>
        <v>0</v>
      </c>
      <c r="H179" s="70">
        <v>5200</v>
      </c>
      <c r="I179" s="61">
        <f t="shared" si="4"/>
        <v>0</v>
      </c>
    </row>
    <row r="180" spans="2:9">
      <c r="B180" s="65"/>
      <c r="C180" s="82"/>
      <c r="D180" s="67"/>
      <c r="E180" s="83"/>
      <c r="F180" s="20"/>
      <c r="G180" s="60"/>
      <c r="H180" s="70"/>
      <c r="I180" s="61"/>
    </row>
    <row r="181" spans="2:9">
      <c r="B181" s="65" t="s">
        <v>68</v>
      </c>
      <c r="C181" s="84" t="s">
        <v>268</v>
      </c>
      <c r="D181" s="67" t="s">
        <v>11</v>
      </c>
      <c r="E181" s="83"/>
      <c r="F181" s="81">
        <v>84525</v>
      </c>
      <c r="G181" s="60">
        <f t="shared" si="5"/>
        <v>0</v>
      </c>
      <c r="H181" s="70">
        <v>400</v>
      </c>
      <c r="I181" s="61">
        <f t="shared" si="4"/>
        <v>0</v>
      </c>
    </row>
    <row r="182" spans="2:9">
      <c r="B182" s="65"/>
      <c r="C182" s="85"/>
      <c r="D182" s="67"/>
      <c r="E182" s="83"/>
      <c r="F182" s="20"/>
      <c r="G182" s="60"/>
      <c r="H182" s="70"/>
      <c r="I182" s="61"/>
    </row>
    <row r="183" spans="2:9">
      <c r="B183" s="65" t="s">
        <v>76</v>
      </c>
      <c r="C183" s="77" t="s">
        <v>269</v>
      </c>
      <c r="D183" s="67" t="s">
        <v>11</v>
      </c>
      <c r="E183" s="83"/>
      <c r="F183" s="81">
        <v>12158</v>
      </c>
      <c r="G183" s="60">
        <f t="shared" si="5"/>
        <v>0</v>
      </c>
      <c r="H183" s="70">
        <v>1500</v>
      </c>
      <c r="I183" s="61">
        <f t="shared" si="4"/>
        <v>0</v>
      </c>
    </row>
    <row r="184" spans="2:9">
      <c r="B184" s="65" t="s">
        <v>77</v>
      </c>
      <c r="C184" s="77" t="s">
        <v>270</v>
      </c>
      <c r="D184" s="67"/>
      <c r="E184" s="80"/>
      <c r="F184" s="20"/>
      <c r="G184" s="60"/>
      <c r="H184" s="70"/>
      <c r="I184" s="61"/>
    </row>
    <row r="185" spans="2:9">
      <c r="B185" s="65" t="s">
        <v>78</v>
      </c>
      <c r="C185" s="77" t="s">
        <v>271</v>
      </c>
      <c r="D185" s="67" t="s">
        <v>11</v>
      </c>
      <c r="E185" s="80"/>
      <c r="F185" s="86">
        <v>1000</v>
      </c>
      <c r="G185" s="60">
        <f t="shared" si="5"/>
        <v>0</v>
      </c>
      <c r="H185" s="70">
        <v>100</v>
      </c>
      <c r="I185" s="61">
        <f t="shared" si="4"/>
        <v>0</v>
      </c>
    </row>
    <row r="186" spans="2:9">
      <c r="B186" s="65"/>
      <c r="C186" s="79" t="s">
        <v>272</v>
      </c>
      <c r="D186" s="67"/>
      <c r="E186" s="80"/>
      <c r="F186" s="20"/>
      <c r="G186" s="60"/>
      <c r="H186" s="70"/>
      <c r="I186" s="61"/>
    </row>
    <row r="187" spans="2:9">
      <c r="B187" s="65" t="s">
        <v>79</v>
      </c>
      <c r="C187" s="77" t="s">
        <v>273</v>
      </c>
      <c r="D187" s="67" t="s">
        <v>11</v>
      </c>
      <c r="E187" s="80"/>
      <c r="F187" s="77"/>
      <c r="G187" s="60">
        <f t="shared" si="5"/>
        <v>0</v>
      </c>
      <c r="H187" s="70">
        <v>100000</v>
      </c>
      <c r="I187" s="61">
        <f t="shared" si="4"/>
        <v>0</v>
      </c>
    </row>
    <row r="188" spans="2:9">
      <c r="B188" s="65"/>
      <c r="C188" s="77" t="s">
        <v>275</v>
      </c>
      <c r="D188" s="67"/>
      <c r="E188" s="68"/>
      <c r="F188" s="69"/>
      <c r="G188" s="60"/>
      <c r="H188" s="70"/>
      <c r="I188" s="61"/>
    </row>
    <row r="189" spans="2:9">
      <c r="B189" s="65"/>
      <c r="C189" s="73" t="s">
        <v>274</v>
      </c>
      <c r="D189" s="67"/>
      <c r="E189" s="68"/>
      <c r="F189" s="69"/>
      <c r="G189" s="60"/>
      <c r="H189" s="70"/>
      <c r="I189" s="61"/>
    </row>
    <row r="190" spans="2:9">
      <c r="B190" s="65"/>
      <c r="C190" s="66" t="s">
        <v>373</v>
      </c>
      <c r="D190" s="67"/>
      <c r="E190" s="68"/>
      <c r="F190" s="87"/>
      <c r="G190" s="60">
        <f>SUM(G177:G189)</f>
        <v>0</v>
      </c>
      <c r="H190" s="70"/>
      <c r="I190" s="61">
        <f>SUM(I177:I189)</f>
        <v>0</v>
      </c>
    </row>
    <row r="191" spans="2:9">
      <c r="B191" s="65" t="s">
        <v>69</v>
      </c>
      <c r="C191" s="88" t="s">
        <v>277</v>
      </c>
      <c r="D191" s="67"/>
      <c r="E191" s="68"/>
      <c r="F191" s="69"/>
      <c r="G191" s="60"/>
      <c r="H191" s="70"/>
      <c r="I191" s="61"/>
    </row>
    <row r="192" spans="2:9">
      <c r="B192" s="65"/>
      <c r="C192" s="88" t="s">
        <v>142</v>
      </c>
      <c r="D192" s="67"/>
      <c r="E192" s="68"/>
      <c r="F192" s="69"/>
      <c r="G192" s="60"/>
      <c r="H192" s="70"/>
      <c r="I192" s="61"/>
    </row>
    <row r="193" spans="2:9">
      <c r="B193" s="65" t="s">
        <v>70</v>
      </c>
      <c r="C193" s="89" t="s">
        <v>66</v>
      </c>
      <c r="D193" s="67" t="s">
        <v>11</v>
      </c>
      <c r="E193" s="80">
        <v>5</v>
      </c>
      <c r="F193" s="69">
        <v>5101</v>
      </c>
      <c r="G193" s="60">
        <f t="shared" si="5"/>
        <v>25505</v>
      </c>
      <c r="H193" s="70">
        <v>1250</v>
      </c>
      <c r="I193" s="61">
        <f t="shared" si="4"/>
        <v>6250</v>
      </c>
    </row>
    <row r="194" spans="2:9">
      <c r="B194" s="65" t="s">
        <v>71</v>
      </c>
      <c r="C194" s="89" t="s">
        <v>278</v>
      </c>
      <c r="D194" s="67" t="s">
        <v>11</v>
      </c>
      <c r="E194" s="80">
        <v>5</v>
      </c>
      <c r="F194" s="90">
        <v>61210</v>
      </c>
      <c r="G194" s="60">
        <f t="shared" si="5"/>
        <v>306050</v>
      </c>
      <c r="H194" s="70">
        <v>5140</v>
      </c>
      <c r="I194" s="61">
        <f t="shared" si="4"/>
        <v>25700</v>
      </c>
    </row>
    <row r="195" spans="2:9">
      <c r="B195" s="65" t="s">
        <v>72</v>
      </c>
      <c r="C195" s="89" t="s">
        <v>279</v>
      </c>
      <c r="D195" s="67" t="s">
        <v>11</v>
      </c>
      <c r="E195" s="80">
        <v>5</v>
      </c>
      <c r="F195" s="91">
        <v>19875</v>
      </c>
      <c r="G195" s="60">
        <f t="shared" si="5"/>
        <v>99375</v>
      </c>
      <c r="H195" s="70">
        <v>545</v>
      </c>
      <c r="I195" s="61">
        <f t="shared" si="4"/>
        <v>2725</v>
      </c>
    </row>
    <row r="196" spans="2:9">
      <c r="B196" s="65" t="s">
        <v>73</v>
      </c>
      <c r="C196" s="89" t="s">
        <v>280</v>
      </c>
      <c r="D196" s="67" t="s">
        <v>11</v>
      </c>
      <c r="E196" s="80">
        <v>2</v>
      </c>
      <c r="F196" s="69">
        <v>897</v>
      </c>
      <c r="G196" s="60">
        <f t="shared" si="5"/>
        <v>1794</v>
      </c>
      <c r="H196" s="70">
        <v>145</v>
      </c>
      <c r="I196" s="61">
        <f t="shared" si="4"/>
        <v>290</v>
      </c>
    </row>
    <row r="197" spans="2:9">
      <c r="B197" s="65" t="s">
        <v>82</v>
      </c>
      <c r="C197" s="89" t="s">
        <v>281</v>
      </c>
      <c r="D197" s="67" t="s">
        <v>80</v>
      </c>
      <c r="E197" s="80">
        <v>2</v>
      </c>
      <c r="F197" s="69">
        <v>3088</v>
      </c>
      <c r="G197" s="60">
        <f t="shared" si="5"/>
        <v>6176</v>
      </c>
      <c r="H197" s="70">
        <v>420</v>
      </c>
      <c r="I197" s="61">
        <f t="shared" si="4"/>
        <v>840</v>
      </c>
    </row>
    <row r="198" spans="2:9">
      <c r="B198" s="65" t="s">
        <v>83</v>
      </c>
      <c r="C198" s="89" t="s">
        <v>282</v>
      </c>
      <c r="D198" s="67" t="s">
        <v>80</v>
      </c>
      <c r="E198" s="80">
        <v>1</v>
      </c>
      <c r="F198" s="69">
        <v>5340</v>
      </c>
      <c r="G198" s="60">
        <f t="shared" si="5"/>
        <v>5340</v>
      </c>
      <c r="H198" s="70">
        <v>1250</v>
      </c>
      <c r="I198" s="61">
        <f t="shared" si="4"/>
        <v>1250</v>
      </c>
    </row>
    <row r="199" spans="2:9">
      <c r="B199" s="65" t="s">
        <v>84</v>
      </c>
      <c r="C199" s="89" t="s">
        <v>283</v>
      </c>
      <c r="D199" s="67" t="s">
        <v>81</v>
      </c>
      <c r="E199" s="80">
        <v>1</v>
      </c>
      <c r="F199" s="90">
        <v>560000</v>
      </c>
      <c r="G199" s="60">
        <f t="shared" si="5"/>
        <v>560000</v>
      </c>
      <c r="H199" s="70">
        <v>38450</v>
      </c>
      <c r="I199" s="61">
        <f t="shared" si="4"/>
        <v>38450</v>
      </c>
    </row>
    <row r="200" spans="2:9">
      <c r="B200" s="92"/>
      <c r="C200" s="93" t="s">
        <v>284</v>
      </c>
      <c r="D200" s="93"/>
      <c r="E200" s="93"/>
      <c r="F200" s="94"/>
      <c r="G200" s="60">
        <f>SUM(G193:G199)</f>
        <v>1004240</v>
      </c>
      <c r="H200" s="95"/>
      <c r="I200" s="61">
        <f>SUM(I193:I199)</f>
        <v>75505</v>
      </c>
    </row>
    <row r="201" spans="2:9">
      <c r="B201" s="65" t="s">
        <v>89</v>
      </c>
      <c r="C201" s="66" t="s">
        <v>285</v>
      </c>
      <c r="D201" s="67"/>
      <c r="E201" s="68"/>
      <c r="F201" s="69"/>
      <c r="G201" s="60"/>
      <c r="H201" s="70"/>
      <c r="I201" s="61"/>
    </row>
    <row r="202" spans="2:9">
      <c r="B202" s="65" t="s">
        <v>85</v>
      </c>
      <c r="C202" s="73" t="s">
        <v>286</v>
      </c>
      <c r="D202" s="67" t="s">
        <v>81</v>
      </c>
      <c r="E202" s="68">
        <v>60</v>
      </c>
      <c r="F202" s="96">
        <v>41200</v>
      </c>
      <c r="G202" s="60">
        <f t="shared" si="5"/>
        <v>2472000</v>
      </c>
      <c r="H202" s="97">
        <v>3000</v>
      </c>
      <c r="I202" s="61">
        <f t="shared" si="4"/>
        <v>180000</v>
      </c>
    </row>
    <row r="203" spans="2:9">
      <c r="B203" s="65"/>
      <c r="C203" s="73" t="s">
        <v>287</v>
      </c>
      <c r="D203" s="67"/>
      <c r="E203" s="68"/>
      <c r="F203" s="82"/>
      <c r="G203" s="60"/>
      <c r="H203" s="97"/>
      <c r="I203" s="61"/>
    </row>
    <row r="204" spans="2:9">
      <c r="B204" s="65"/>
      <c r="C204" s="73" t="s">
        <v>288</v>
      </c>
      <c r="D204" s="67"/>
      <c r="E204" s="68"/>
      <c r="F204" s="82"/>
      <c r="G204" s="60"/>
      <c r="H204" s="97"/>
      <c r="I204" s="61"/>
    </row>
    <row r="205" spans="2:9">
      <c r="B205" s="65"/>
      <c r="C205" s="73" t="s">
        <v>106</v>
      </c>
      <c r="D205" s="67"/>
      <c r="E205" s="68"/>
      <c r="F205" s="96"/>
      <c r="G205" s="60"/>
      <c r="H205" s="97"/>
      <c r="I205" s="61"/>
    </row>
    <row r="206" spans="2:9">
      <c r="B206" s="65"/>
      <c r="C206" s="73"/>
      <c r="D206" s="67"/>
      <c r="E206" s="68"/>
      <c r="F206" s="82"/>
      <c r="G206" s="60"/>
      <c r="H206" s="97"/>
      <c r="I206" s="61"/>
    </row>
    <row r="207" spans="2:9">
      <c r="B207" s="65" t="s">
        <v>86</v>
      </c>
      <c r="C207" s="73" t="s">
        <v>290</v>
      </c>
      <c r="D207" s="67" t="s">
        <v>81</v>
      </c>
      <c r="E207" s="68">
        <v>40</v>
      </c>
      <c r="F207" s="96">
        <v>50300</v>
      </c>
      <c r="G207" s="60">
        <f t="shared" ref="G207:G218" si="6">F207*E207</f>
        <v>2012000</v>
      </c>
      <c r="H207" s="97">
        <v>3500</v>
      </c>
      <c r="I207" s="61">
        <f t="shared" ref="I207:I218" si="7">H207*E207</f>
        <v>140000</v>
      </c>
    </row>
    <row r="208" spans="2:9">
      <c r="B208" s="98"/>
      <c r="C208" s="73" t="s">
        <v>287</v>
      </c>
      <c r="D208" s="73"/>
      <c r="E208" s="66"/>
      <c r="F208" s="79"/>
      <c r="G208" s="60"/>
      <c r="H208" s="97"/>
      <c r="I208" s="61"/>
    </row>
    <row r="209" spans="2:9">
      <c r="B209" s="98"/>
      <c r="C209" s="73" t="s">
        <v>288</v>
      </c>
      <c r="D209" s="73"/>
      <c r="E209" s="66"/>
      <c r="F209" s="86"/>
      <c r="G209" s="60"/>
      <c r="H209" s="97"/>
      <c r="I209" s="61"/>
    </row>
    <row r="210" spans="2:9">
      <c r="B210" s="65"/>
      <c r="C210" s="73" t="s">
        <v>292</v>
      </c>
      <c r="D210" s="67"/>
      <c r="E210" s="68"/>
      <c r="F210" s="86"/>
      <c r="G210" s="60"/>
      <c r="H210" s="97"/>
      <c r="I210" s="61"/>
    </row>
    <row r="211" spans="2:9">
      <c r="B211" s="65"/>
      <c r="C211" s="73"/>
      <c r="D211" s="67"/>
      <c r="E211" s="68"/>
      <c r="F211" s="77"/>
      <c r="G211" s="60"/>
      <c r="H211" s="97"/>
      <c r="I211" s="61"/>
    </row>
    <row r="212" spans="2:9">
      <c r="B212" s="65" t="s">
        <v>87</v>
      </c>
      <c r="C212" s="73" t="s">
        <v>293</v>
      </c>
      <c r="D212" s="67" t="s">
        <v>81</v>
      </c>
      <c r="E212" s="68">
        <v>10</v>
      </c>
      <c r="F212" s="99">
        <v>100500</v>
      </c>
      <c r="G212" s="60">
        <f t="shared" si="6"/>
        <v>1005000</v>
      </c>
      <c r="H212" s="97">
        <v>4000</v>
      </c>
      <c r="I212" s="61">
        <f t="shared" si="7"/>
        <v>40000</v>
      </c>
    </row>
    <row r="213" spans="2:9">
      <c r="B213" s="65" t="s">
        <v>1</v>
      </c>
      <c r="C213" s="73" t="s">
        <v>380</v>
      </c>
      <c r="D213" s="67"/>
      <c r="E213" s="68"/>
      <c r="F213" s="69"/>
      <c r="G213" s="60"/>
      <c r="H213" s="70"/>
      <c r="I213" s="61"/>
    </row>
    <row r="214" spans="2:9">
      <c r="B214" s="65"/>
      <c r="C214" s="73" t="s">
        <v>295</v>
      </c>
      <c r="D214" s="67"/>
      <c r="E214" s="68"/>
      <c r="F214" s="69"/>
      <c r="G214" s="60"/>
      <c r="H214" s="70"/>
      <c r="I214" s="61"/>
    </row>
    <row r="215" spans="2:9">
      <c r="B215" s="65"/>
      <c r="C215" s="73" t="s">
        <v>296</v>
      </c>
      <c r="D215" s="67"/>
      <c r="E215" s="68"/>
      <c r="F215" s="69"/>
      <c r="G215" s="60"/>
      <c r="H215" s="70"/>
      <c r="I215" s="61"/>
    </row>
    <row r="216" spans="2:9">
      <c r="B216" s="100"/>
      <c r="C216" s="93" t="s">
        <v>297</v>
      </c>
      <c r="D216" s="101"/>
      <c r="E216" s="101"/>
      <c r="F216" s="102"/>
      <c r="G216" s="60">
        <f>SUM(G193:G215)</f>
        <v>7497480</v>
      </c>
      <c r="H216" s="103"/>
      <c r="I216" s="61">
        <f>SUM(I193:I215)</f>
        <v>511010</v>
      </c>
    </row>
    <row r="217" spans="2:9">
      <c r="B217" s="65"/>
      <c r="C217" s="104"/>
      <c r="D217" s="67"/>
      <c r="E217" s="68"/>
      <c r="F217" s="69"/>
      <c r="G217" s="60"/>
      <c r="H217" s="70"/>
      <c r="I217" s="61"/>
    </row>
    <row r="218" spans="2:9">
      <c r="B218" s="65" t="s">
        <v>90</v>
      </c>
      <c r="C218" s="66" t="s">
        <v>298</v>
      </c>
      <c r="D218" s="67" t="s">
        <v>107</v>
      </c>
      <c r="E218" s="68">
        <v>1</v>
      </c>
      <c r="F218" s="69">
        <v>3000000</v>
      </c>
      <c r="G218" s="60">
        <f t="shared" si="6"/>
        <v>3000000</v>
      </c>
      <c r="H218" s="70">
        <v>500000</v>
      </c>
      <c r="I218" s="61">
        <f t="shared" si="7"/>
        <v>500000</v>
      </c>
    </row>
    <row r="219" spans="2:9">
      <c r="B219" s="65"/>
      <c r="C219" s="73"/>
      <c r="D219" s="67"/>
      <c r="E219" s="68"/>
      <c r="F219" s="105"/>
      <c r="G219" s="70"/>
      <c r="H219" s="70"/>
      <c r="I219" s="106"/>
    </row>
    <row r="220" spans="2:9">
      <c r="B220" s="100"/>
      <c r="C220" s="93" t="s">
        <v>284</v>
      </c>
      <c r="D220" s="101"/>
      <c r="E220" s="101"/>
      <c r="F220" s="102"/>
      <c r="G220" s="103">
        <f>SUM(G218:G219)</f>
        <v>3000000</v>
      </c>
      <c r="H220" s="103"/>
      <c r="I220" s="107">
        <f>SUM(I218:I219)</f>
        <v>500000</v>
      </c>
    </row>
    <row r="221" spans="2:9">
      <c r="B221" s="65"/>
      <c r="C221" s="73"/>
      <c r="D221" s="67"/>
      <c r="E221" s="68"/>
      <c r="F221" s="105"/>
      <c r="G221" s="70"/>
      <c r="H221" s="70"/>
      <c r="I221" s="106"/>
    </row>
    <row r="222" spans="2:9">
      <c r="B222" s="65"/>
      <c r="C222" s="108" t="s">
        <v>299</v>
      </c>
      <c r="D222" s="67"/>
      <c r="E222" s="68"/>
      <c r="F222" s="105"/>
      <c r="G222" s="70"/>
      <c r="H222" s="70"/>
      <c r="I222" s="106"/>
    </row>
    <row r="223" spans="2:9">
      <c r="B223" s="65"/>
      <c r="C223" s="66"/>
      <c r="D223" s="67"/>
      <c r="E223" s="68"/>
      <c r="F223" s="105"/>
      <c r="G223" s="70"/>
      <c r="H223" s="70"/>
      <c r="I223" s="106"/>
    </row>
    <row r="224" spans="2:9">
      <c r="B224" s="65" t="s">
        <v>33</v>
      </c>
      <c r="C224" s="73" t="s">
        <v>300</v>
      </c>
      <c r="D224" s="67"/>
      <c r="E224" s="68"/>
      <c r="F224" s="105"/>
      <c r="G224" s="70">
        <f>G117</f>
        <v>11062616</v>
      </c>
      <c r="H224" s="70"/>
      <c r="I224" s="106">
        <f>I117</f>
        <v>1081977</v>
      </c>
    </row>
    <row r="225" spans="2:9">
      <c r="B225" s="65" t="s">
        <v>46</v>
      </c>
      <c r="C225" s="73" t="s">
        <v>240</v>
      </c>
      <c r="D225" s="67"/>
      <c r="E225" s="68"/>
      <c r="F225" s="105"/>
      <c r="G225" s="103">
        <f>G148</f>
        <v>6241034</v>
      </c>
      <c r="H225" s="70"/>
      <c r="I225" s="106">
        <f>I148</f>
        <v>754850</v>
      </c>
    </row>
    <row r="226" spans="2:9">
      <c r="B226" s="65" t="s">
        <v>54</v>
      </c>
      <c r="C226" s="73" t="s">
        <v>301</v>
      </c>
      <c r="D226" s="67"/>
      <c r="E226" s="68"/>
      <c r="F226" s="105"/>
      <c r="G226" s="70">
        <f>G170</f>
        <v>20807938</v>
      </c>
      <c r="H226" s="70"/>
      <c r="I226" s="106">
        <f>I170</f>
        <v>3638030</v>
      </c>
    </row>
    <row r="227" spans="2:9">
      <c r="B227" s="65" t="s">
        <v>64</v>
      </c>
      <c r="C227" s="109" t="s">
        <v>264</v>
      </c>
      <c r="D227" s="67"/>
      <c r="E227" s="68"/>
      <c r="F227" s="105"/>
      <c r="G227" s="70">
        <f>G190</f>
        <v>0</v>
      </c>
      <c r="H227" s="70"/>
      <c r="I227" s="106">
        <f>I190</f>
        <v>0</v>
      </c>
    </row>
    <row r="228" spans="2:9">
      <c r="B228" s="65" t="s">
        <v>69</v>
      </c>
      <c r="C228" s="89" t="s">
        <v>277</v>
      </c>
      <c r="D228" s="67"/>
      <c r="E228" s="68"/>
      <c r="F228" s="105"/>
      <c r="G228" s="70">
        <f>G200</f>
        <v>1004240</v>
      </c>
      <c r="H228" s="70"/>
      <c r="I228" s="106">
        <f>I200</f>
        <v>75505</v>
      </c>
    </row>
    <row r="229" spans="2:9">
      <c r="B229" s="65" t="s">
        <v>89</v>
      </c>
      <c r="C229" s="73" t="s">
        <v>108</v>
      </c>
      <c r="D229" s="67"/>
      <c r="E229" s="68"/>
      <c r="F229" s="105"/>
      <c r="G229" s="70">
        <f>G216</f>
        <v>7497480</v>
      </c>
      <c r="H229" s="70"/>
      <c r="I229" s="106">
        <f>I216</f>
        <v>511010</v>
      </c>
    </row>
    <row r="230" spans="2:9">
      <c r="B230" s="65" t="s">
        <v>90</v>
      </c>
      <c r="C230" s="73" t="s">
        <v>298</v>
      </c>
      <c r="D230" s="67"/>
      <c r="E230" s="68"/>
      <c r="F230" s="110"/>
      <c r="G230" s="70">
        <f>G218</f>
        <v>3000000</v>
      </c>
      <c r="H230" s="70"/>
      <c r="I230" s="106">
        <f>I218</f>
        <v>500000</v>
      </c>
    </row>
    <row r="231" spans="2:9">
      <c r="B231" s="65"/>
      <c r="C231" s="66" t="s">
        <v>305</v>
      </c>
      <c r="D231" s="68"/>
      <c r="E231" s="68"/>
      <c r="F231" s="110"/>
      <c r="G231" s="111">
        <f>G230+G229+G228+G227+G226+G225+G224</f>
        <v>49613308</v>
      </c>
      <c r="H231" s="111"/>
      <c r="I231" s="112">
        <f>I230+I229+I228+I227+I226+I225+I224</f>
        <v>6561372</v>
      </c>
    </row>
    <row r="232" spans="2:9">
      <c r="B232" s="113"/>
      <c r="C232" s="114"/>
      <c r="D232" s="223" t="s">
        <v>306</v>
      </c>
      <c r="E232" s="223"/>
      <c r="F232" s="223"/>
      <c r="G232" s="115"/>
      <c r="H232" s="236"/>
      <c r="I232" s="116"/>
    </row>
    <row r="233" spans="2:9">
      <c r="B233" s="113"/>
      <c r="C233" s="114"/>
      <c r="D233" s="223" t="s">
        <v>307</v>
      </c>
      <c r="E233" s="223"/>
      <c r="F233" s="223"/>
      <c r="G233" s="117"/>
      <c r="H233" s="236"/>
      <c r="I233" s="118"/>
    </row>
    <row r="234" spans="2:9">
      <c r="B234" s="113"/>
      <c r="C234" s="114"/>
      <c r="D234" s="223" t="s">
        <v>308</v>
      </c>
      <c r="E234" s="223"/>
      <c r="F234" s="223"/>
      <c r="G234" s="115"/>
      <c r="H234" s="236"/>
      <c r="I234" s="116"/>
    </row>
    <row r="235" spans="2:9">
      <c r="B235" s="119"/>
      <c r="C235" s="120"/>
      <c r="D235" s="120"/>
      <c r="E235" s="121"/>
      <c r="F235" s="69"/>
      <c r="G235" s="69"/>
      <c r="H235" s="69"/>
      <c r="I235" s="122"/>
    </row>
    <row r="236" spans="2:9">
      <c r="B236" s="113"/>
      <c r="C236" s="114"/>
      <c r="D236" s="223" t="s">
        <v>309</v>
      </c>
      <c r="E236" s="223"/>
      <c r="F236" s="223"/>
      <c r="G236" s="69">
        <f>G231+I231</f>
        <v>56174680</v>
      </c>
      <c r="H236" s="123"/>
      <c r="I236" s="116">
        <f>I231</f>
        <v>6561372</v>
      </c>
    </row>
    <row r="237" spans="2:9">
      <c r="B237" s="113"/>
      <c r="C237" s="114"/>
      <c r="D237" s="223" t="s">
        <v>307</v>
      </c>
      <c r="E237" s="223"/>
      <c r="F237" s="223"/>
      <c r="G237" s="69">
        <f>G236*18/100</f>
        <v>10111442.4</v>
      </c>
      <c r="H237" s="117"/>
      <c r="I237" s="118"/>
    </row>
    <row r="238" spans="2:9" ht="15.75" thickBot="1">
      <c r="B238" s="124"/>
      <c r="C238" s="125"/>
      <c r="D238" s="231" t="s">
        <v>310</v>
      </c>
      <c r="E238" s="231"/>
      <c r="F238" s="231"/>
      <c r="G238" s="126">
        <f>G237+G236</f>
        <v>66286122.399999999</v>
      </c>
      <c r="H238" s="127"/>
      <c r="I238" s="128"/>
    </row>
    <row r="239" spans="2:9" ht="15.75" thickTop="1"/>
    <row r="243" spans="3:10">
      <c r="C243" s="171"/>
      <c r="D243" s="172"/>
      <c r="E243" s="172"/>
      <c r="F243" s="173"/>
      <c r="G243" s="174"/>
      <c r="H243" s="174"/>
      <c r="I243" s="174"/>
      <c r="J243" s="174"/>
    </row>
    <row r="244" spans="3:10">
      <c r="C244" s="171"/>
      <c r="D244" s="172"/>
      <c r="E244" s="172"/>
      <c r="F244" s="173"/>
      <c r="G244" s="174"/>
      <c r="H244" s="174"/>
      <c r="I244" s="174"/>
      <c r="J244" s="174"/>
    </row>
    <row r="245" spans="3:10">
      <c r="C245" s="245"/>
      <c r="D245" s="245"/>
      <c r="E245" s="245"/>
      <c r="F245" s="240"/>
      <c r="G245" s="246"/>
      <c r="H245" s="246"/>
      <c r="I245" s="238"/>
      <c r="J245" s="238"/>
    </row>
    <row r="246" spans="3:10">
      <c r="C246" s="245"/>
      <c r="D246" s="245"/>
      <c r="E246" s="245"/>
      <c r="F246" s="240"/>
      <c r="G246" s="238"/>
      <c r="H246" s="238"/>
      <c r="I246" s="238"/>
      <c r="J246" s="238"/>
    </row>
    <row r="247" spans="3:10">
      <c r="C247" s="245"/>
      <c r="D247" s="245"/>
      <c r="E247" s="245"/>
      <c r="F247" s="240"/>
      <c r="G247" s="238"/>
      <c r="H247" s="238"/>
      <c r="I247" s="238"/>
      <c r="J247" s="238"/>
    </row>
    <row r="248" spans="3:10">
      <c r="C248" s="250"/>
      <c r="D248" s="251"/>
      <c r="E248" s="175"/>
      <c r="F248" s="250"/>
      <c r="G248" s="174"/>
      <c r="H248" s="247"/>
      <c r="I248" s="247"/>
      <c r="J248" s="176"/>
    </row>
    <row r="249" spans="3:10">
      <c r="C249" s="250"/>
      <c r="D249" s="251"/>
      <c r="E249" s="175"/>
      <c r="F249" s="250"/>
      <c r="G249" s="174"/>
      <c r="H249" s="247"/>
      <c r="I249" s="247"/>
      <c r="J249" s="176"/>
    </row>
    <row r="250" spans="3:10">
      <c r="C250" s="175"/>
      <c r="D250" s="150"/>
      <c r="E250" s="177"/>
      <c r="F250" s="175"/>
      <c r="G250" s="174"/>
      <c r="H250" s="176"/>
      <c r="I250" s="176"/>
      <c r="J250" s="176"/>
    </row>
    <row r="251" spans="3:10">
      <c r="C251" s="175"/>
      <c r="D251" s="151"/>
      <c r="E251" s="177"/>
      <c r="F251" s="175"/>
      <c r="G251" s="146"/>
      <c r="H251" s="176"/>
      <c r="I251" s="148"/>
      <c r="J251" s="176"/>
    </row>
    <row r="252" spans="3:10">
      <c r="C252" s="175"/>
      <c r="D252" s="150"/>
      <c r="E252" s="177"/>
      <c r="F252" s="175"/>
      <c r="G252" s="174"/>
      <c r="H252" s="176"/>
      <c r="I252" s="176"/>
      <c r="J252" s="176"/>
    </row>
    <row r="253" spans="3:10">
      <c r="C253" s="175"/>
      <c r="D253" s="151"/>
      <c r="E253" s="177"/>
      <c r="F253" s="175"/>
      <c r="G253" s="174"/>
      <c r="H253" s="176"/>
      <c r="I253" s="176"/>
      <c r="J253" s="176"/>
    </row>
    <row r="254" spans="3:10">
      <c r="C254" s="175"/>
      <c r="D254" s="150"/>
      <c r="E254" s="177"/>
      <c r="F254" s="175"/>
      <c r="G254" s="174"/>
      <c r="H254" s="176"/>
      <c r="I254" s="176"/>
      <c r="J254" s="176"/>
    </row>
    <row r="255" spans="3:10">
      <c r="C255" s="175"/>
      <c r="D255" s="151"/>
      <c r="E255" s="177"/>
      <c r="F255" s="175"/>
      <c r="G255" s="174"/>
      <c r="H255" s="176"/>
      <c r="I255" s="176"/>
      <c r="J255" s="176"/>
    </row>
    <row r="256" spans="3:10">
      <c r="C256" s="175"/>
      <c r="D256" s="150"/>
      <c r="E256" s="177"/>
      <c r="F256" s="175"/>
      <c r="G256" s="174"/>
      <c r="H256" s="176"/>
      <c r="I256" s="176"/>
      <c r="J256" s="176"/>
    </row>
    <row r="257" spans="3:10">
      <c r="C257" s="175"/>
      <c r="D257" s="151"/>
      <c r="E257" s="177"/>
      <c r="F257" s="175"/>
      <c r="G257" s="174"/>
      <c r="H257" s="176"/>
      <c r="I257" s="176"/>
      <c r="J257" s="176"/>
    </row>
    <row r="258" spans="3:10">
      <c r="C258" s="175"/>
      <c r="D258" s="150"/>
      <c r="E258" s="177"/>
      <c r="F258" s="175"/>
      <c r="G258" s="174"/>
      <c r="H258" s="176"/>
      <c r="I258" s="176"/>
      <c r="J258" s="176"/>
    </row>
    <row r="259" spans="3:10">
      <c r="C259" s="175"/>
      <c r="D259" s="151"/>
      <c r="E259" s="177"/>
      <c r="F259" s="175"/>
      <c r="G259" s="174"/>
      <c r="H259" s="176"/>
      <c r="I259" s="176"/>
      <c r="J259" s="176"/>
    </row>
    <row r="260" spans="3:10">
      <c r="C260" s="175"/>
      <c r="D260" s="151"/>
      <c r="E260" s="177"/>
      <c r="F260" s="175"/>
      <c r="G260" s="174"/>
      <c r="H260" s="176"/>
      <c r="I260" s="176"/>
      <c r="J260" s="176"/>
    </row>
    <row r="261" spans="3:10">
      <c r="C261" s="175"/>
      <c r="D261" s="151"/>
      <c r="E261" s="177"/>
      <c r="F261" s="175"/>
      <c r="G261" s="174"/>
      <c r="H261" s="176"/>
      <c r="I261" s="176"/>
      <c r="J261" s="176"/>
    </row>
    <row r="262" spans="3:10">
      <c r="C262" s="178"/>
      <c r="D262" s="179"/>
      <c r="E262" s="180"/>
      <c r="F262" s="178"/>
      <c r="G262" s="181"/>
      <c r="H262" s="182"/>
      <c r="I262" s="183"/>
      <c r="J262" s="182"/>
    </row>
    <row r="263" spans="3:10">
      <c r="C263" s="175"/>
      <c r="D263" s="150"/>
      <c r="E263" s="177"/>
      <c r="F263" s="175"/>
      <c r="G263" s="174"/>
      <c r="H263" s="176"/>
      <c r="I263" s="176"/>
      <c r="J263" s="176"/>
    </row>
    <row r="264" spans="3:10">
      <c r="C264" s="175"/>
      <c r="D264" s="184"/>
      <c r="E264" s="177"/>
      <c r="F264" s="175"/>
      <c r="G264" s="174"/>
      <c r="H264" s="176"/>
      <c r="I264" s="176"/>
      <c r="J264" s="176"/>
    </row>
    <row r="265" spans="3:10">
      <c r="C265" s="175"/>
      <c r="D265" s="151"/>
      <c r="E265" s="177"/>
      <c r="F265" s="175"/>
      <c r="G265" s="174"/>
      <c r="H265" s="176"/>
      <c r="I265" s="176"/>
      <c r="J265" s="176"/>
    </row>
    <row r="266" spans="3:10">
      <c r="C266" s="175"/>
      <c r="D266" s="151"/>
      <c r="E266" s="177"/>
      <c r="F266" s="175"/>
      <c r="G266" s="174"/>
      <c r="H266" s="176"/>
      <c r="I266" s="176"/>
      <c r="J266" s="176"/>
    </row>
    <row r="267" spans="3:10">
      <c r="C267" s="175"/>
      <c r="D267" s="151"/>
      <c r="E267" s="177"/>
      <c r="F267" s="175"/>
      <c r="G267" s="174"/>
      <c r="H267" s="176"/>
      <c r="I267" s="176"/>
      <c r="J267" s="176"/>
    </row>
    <row r="268" spans="3:10">
      <c r="C268" s="175"/>
      <c r="D268" s="151"/>
      <c r="E268" s="177"/>
      <c r="F268" s="175"/>
      <c r="G268" s="174"/>
      <c r="H268" s="176"/>
      <c r="I268" s="176"/>
      <c r="J268" s="176"/>
    </row>
    <row r="269" spans="3:10">
      <c r="C269" s="175"/>
      <c r="D269" s="151"/>
      <c r="E269" s="177"/>
      <c r="F269" s="175"/>
      <c r="G269" s="174"/>
      <c r="H269" s="176"/>
      <c r="I269" s="176"/>
      <c r="J269" s="176"/>
    </row>
    <row r="270" spans="3:10">
      <c r="C270" s="175"/>
      <c r="D270" s="151"/>
      <c r="E270" s="177"/>
      <c r="F270" s="175"/>
      <c r="G270" s="174"/>
      <c r="H270" s="176"/>
      <c r="I270" s="176"/>
      <c r="J270" s="176"/>
    </row>
    <row r="271" spans="3:10">
      <c r="C271" s="175"/>
      <c r="D271" s="151"/>
      <c r="E271" s="177"/>
      <c r="F271" s="175"/>
      <c r="G271" s="174"/>
      <c r="H271" s="176"/>
      <c r="I271" s="176"/>
      <c r="J271" s="176"/>
    </row>
    <row r="272" spans="3:10">
      <c r="C272" s="175"/>
      <c r="D272" s="151"/>
      <c r="E272" s="177"/>
      <c r="F272" s="175"/>
      <c r="G272" s="174"/>
      <c r="H272" s="176"/>
      <c r="I272" s="176"/>
      <c r="J272" s="176"/>
    </row>
    <row r="273" spans="3:10">
      <c r="C273" s="175"/>
      <c r="D273" s="151"/>
      <c r="E273" s="177"/>
      <c r="F273" s="175"/>
      <c r="G273" s="174"/>
      <c r="H273" s="176"/>
      <c r="I273" s="176"/>
      <c r="J273" s="176"/>
    </row>
    <row r="274" spans="3:10">
      <c r="C274" s="179"/>
      <c r="D274" s="179"/>
      <c r="E274" s="179"/>
      <c r="F274" s="179"/>
      <c r="G274" s="185"/>
      <c r="H274" s="182"/>
      <c r="I274" s="186"/>
      <c r="J274" s="182"/>
    </row>
    <row r="275" spans="3:10">
      <c r="C275" s="179"/>
      <c r="D275" s="179"/>
      <c r="E275" s="179"/>
      <c r="F275" s="179"/>
      <c r="G275" s="185"/>
      <c r="H275" s="5"/>
      <c r="I275" s="186"/>
      <c r="J275" s="183"/>
    </row>
    <row r="276" spans="3:10">
      <c r="C276" s="175"/>
      <c r="D276" s="150"/>
      <c r="E276" s="177"/>
      <c r="F276" s="175"/>
      <c r="G276" s="174"/>
      <c r="H276" s="176"/>
      <c r="I276" s="176"/>
      <c r="J276" s="176"/>
    </row>
    <row r="277" spans="3:10">
      <c r="C277" s="175"/>
      <c r="D277" s="187"/>
      <c r="E277" s="177"/>
      <c r="F277" s="188"/>
      <c r="G277" s="174"/>
      <c r="H277" s="176"/>
      <c r="I277" s="176"/>
      <c r="J277" s="176"/>
    </row>
    <row r="278" spans="3:10">
      <c r="C278" s="175"/>
      <c r="D278" s="151"/>
      <c r="E278" s="177"/>
      <c r="F278" s="189"/>
      <c r="G278" s="174"/>
      <c r="H278" s="176"/>
      <c r="I278" s="176"/>
      <c r="J278" s="176"/>
    </row>
    <row r="279" spans="3:10">
      <c r="C279" s="175"/>
      <c r="D279" s="151"/>
      <c r="E279" s="177"/>
      <c r="F279" s="189"/>
      <c r="G279" s="190"/>
      <c r="H279" s="176"/>
      <c r="I279" s="176"/>
      <c r="J279" s="176"/>
    </row>
    <row r="280" spans="3:10">
      <c r="C280" s="175"/>
      <c r="D280" s="151"/>
      <c r="E280" s="177"/>
      <c r="F280" s="189"/>
      <c r="G280" s="174"/>
      <c r="H280" s="176"/>
      <c r="I280" s="176"/>
      <c r="J280" s="176"/>
    </row>
    <row r="281" spans="3:10">
      <c r="C281" s="175"/>
      <c r="D281" s="151"/>
      <c r="E281" s="177"/>
      <c r="F281" s="189"/>
      <c r="G281" s="174"/>
      <c r="H281" s="176"/>
      <c r="I281" s="176"/>
      <c r="J281" s="176"/>
    </row>
    <row r="282" spans="3:10">
      <c r="C282" s="175"/>
      <c r="D282" s="151"/>
      <c r="E282" s="177"/>
      <c r="F282" s="189"/>
      <c r="G282" s="174"/>
      <c r="H282" s="176"/>
      <c r="I282" s="176"/>
      <c r="J282" s="176"/>
    </row>
    <row r="283" spans="3:10">
      <c r="C283" s="175"/>
      <c r="D283" s="151"/>
      <c r="E283" s="177"/>
      <c r="F283" s="189"/>
      <c r="G283" s="174"/>
      <c r="H283" s="176"/>
      <c r="I283" s="176"/>
      <c r="J283" s="176"/>
    </row>
    <row r="284" spans="3:10">
      <c r="C284" s="175"/>
      <c r="D284" s="151"/>
      <c r="E284" s="177"/>
      <c r="F284" s="189"/>
      <c r="G284" s="174"/>
      <c r="H284" s="176"/>
      <c r="I284" s="176"/>
      <c r="J284" s="176"/>
    </row>
    <row r="285" spans="3:10">
      <c r="C285" s="175"/>
      <c r="D285" s="151"/>
      <c r="E285" s="177"/>
      <c r="F285" s="189"/>
      <c r="G285" s="174"/>
      <c r="H285" s="176"/>
      <c r="I285" s="176"/>
      <c r="J285" s="176"/>
    </row>
    <row r="286" spans="3:10">
      <c r="C286" s="175"/>
      <c r="D286" s="151"/>
      <c r="E286" s="177"/>
      <c r="F286" s="189"/>
      <c r="G286" s="174"/>
      <c r="H286" s="176"/>
      <c r="I286" s="176"/>
      <c r="J286" s="176"/>
    </row>
    <row r="287" spans="3:10">
      <c r="C287" s="175"/>
      <c r="D287" s="151"/>
      <c r="E287" s="177"/>
      <c r="F287" s="189"/>
      <c r="G287" s="174"/>
      <c r="H287" s="176"/>
      <c r="I287" s="176"/>
      <c r="J287" s="176"/>
    </row>
    <row r="288" spans="3:10">
      <c r="C288" s="175"/>
      <c r="D288" s="151"/>
      <c r="E288" s="177"/>
      <c r="F288" s="189"/>
      <c r="G288" s="174"/>
      <c r="H288" s="176"/>
      <c r="I288" s="176"/>
      <c r="J288" s="176"/>
    </row>
    <row r="289" spans="3:10">
      <c r="C289" s="175"/>
      <c r="D289" s="151"/>
      <c r="E289" s="177"/>
      <c r="F289" s="189"/>
      <c r="G289" s="174"/>
      <c r="H289" s="176"/>
      <c r="I289" s="176"/>
      <c r="J289" s="176"/>
    </row>
    <row r="290" spans="3:10">
      <c r="C290" s="175"/>
      <c r="D290" s="151"/>
      <c r="E290" s="177"/>
      <c r="F290" s="175"/>
      <c r="G290" s="174"/>
      <c r="H290" s="176"/>
      <c r="I290" s="176"/>
      <c r="J290" s="176"/>
    </row>
    <row r="291" spans="3:10">
      <c r="C291" s="175"/>
      <c r="D291" s="191"/>
      <c r="E291" s="177"/>
      <c r="F291" s="189"/>
      <c r="G291" s="189"/>
      <c r="H291" s="176"/>
      <c r="I291" s="176"/>
      <c r="J291" s="176"/>
    </row>
    <row r="292" spans="3:10">
      <c r="C292" s="175"/>
      <c r="D292" s="191"/>
      <c r="E292" s="177"/>
      <c r="F292" s="189"/>
      <c r="G292" s="189"/>
      <c r="H292" s="176"/>
      <c r="I292" s="176"/>
      <c r="J292" s="176"/>
    </row>
    <row r="293" spans="3:10">
      <c r="C293" s="175"/>
      <c r="D293" s="151"/>
      <c r="E293" s="177"/>
      <c r="F293" s="175"/>
      <c r="G293" s="174"/>
      <c r="H293" s="192"/>
      <c r="I293" s="176"/>
      <c r="J293" s="192"/>
    </row>
    <row r="294" spans="3:10">
      <c r="C294" s="175"/>
      <c r="D294" s="151"/>
      <c r="E294" s="177"/>
      <c r="F294" s="175"/>
      <c r="G294" s="174"/>
      <c r="H294" s="176"/>
      <c r="I294" s="176"/>
      <c r="J294" s="176"/>
    </row>
    <row r="295" spans="3:10">
      <c r="C295" s="175"/>
      <c r="D295" s="151"/>
      <c r="E295" s="177"/>
      <c r="F295" s="175"/>
      <c r="G295" s="174"/>
      <c r="H295" s="176"/>
      <c r="I295" s="176"/>
      <c r="J295" s="176"/>
    </row>
    <row r="296" spans="3:10">
      <c r="C296" s="175"/>
      <c r="D296" s="193"/>
      <c r="E296" s="177"/>
      <c r="F296" s="175"/>
      <c r="G296" s="174"/>
      <c r="H296" s="176"/>
      <c r="I296" s="176"/>
      <c r="J296" s="176"/>
    </row>
    <row r="297" spans="3:10">
      <c r="C297" s="175"/>
      <c r="D297" s="193"/>
      <c r="E297" s="177"/>
      <c r="F297" s="175"/>
      <c r="G297" s="174"/>
      <c r="H297" s="176"/>
      <c r="I297" s="176"/>
      <c r="J297" s="176"/>
    </row>
    <row r="298" spans="3:10">
      <c r="C298" s="175"/>
      <c r="D298" s="194"/>
      <c r="E298" s="177"/>
      <c r="F298" s="175"/>
      <c r="G298" s="174"/>
      <c r="H298" s="176"/>
      <c r="I298" s="176"/>
      <c r="J298" s="176"/>
    </row>
    <row r="299" spans="3:10">
      <c r="C299" s="175"/>
      <c r="D299" s="194"/>
      <c r="E299" s="177"/>
      <c r="F299" s="175"/>
      <c r="G299" s="174"/>
      <c r="H299" s="176"/>
      <c r="I299" s="176"/>
      <c r="J299" s="176"/>
    </row>
    <row r="300" spans="3:10">
      <c r="C300" s="175"/>
      <c r="D300" s="191"/>
      <c r="E300" s="177"/>
      <c r="F300" s="195"/>
      <c r="G300" s="196"/>
      <c r="H300" s="176"/>
      <c r="I300" s="176"/>
      <c r="J300" s="176"/>
    </row>
    <row r="301" spans="3:10">
      <c r="C301" s="175"/>
      <c r="D301" s="197"/>
      <c r="E301" s="177"/>
      <c r="F301" s="198"/>
      <c r="G301" s="197"/>
      <c r="H301" s="176"/>
      <c r="I301" s="176"/>
      <c r="J301" s="176"/>
    </row>
    <row r="302" spans="3:10">
      <c r="C302" s="175"/>
      <c r="D302" s="199"/>
      <c r="E302" s="177"/>
      <c r="F302" s="198"/>
      <c r="G302" s="196"/>
      <c r="H302" s="176"/>
      <c r="I302" s="176"/>
      <c r="J302" s="176"/>
    </row>
    <row r="303" spans="3:10">
      <c r="C303" s="175"/>
      <c r="D303" s="197"/>
      <c r="E303" s="177"/>
      <c r="F303" s="198"/>
      <c r="G303" s="197"/>
      <c r="H303" s="176"/>
      <c r="I303" s="176"/>
      <c r="J303" s="176"/>
    </row>
    <row r="304" spans="3:10">
      <c r="C304" s="175"/>
      <c r="D304" s="199"/>
      <c r="E304" s="177"/>
      <c r="F304" s="198"/>
      <c r="G304" s="196"/>
      <c r="H304" s="176"/>
      <c r="I304" s="176"/>
      <c r="J304" s="176"/>
    </row>
    <row r="305" spans="3:10">
      <c r="C305" s="175"/>
      <c r="D305" s="200"/>
      <c r="E305" s="177"/>
      <c r="F305" s="198"/>
      <c r="G305" s="197"/>
      <c r="H305" s="176"/>
      <c r="I305" s="176"/>
      <c r="J305" s="176"/>
    </row>
    <row r="306" spans="3:10">
      <c r="C306" s="175"/>
      <c r="D306" s="191"/>
      <c r="E306" s="177"/>
      <c r="F306" s="198"/>
      <c r="G306" s="196"/>
      <c r="H306" s="176"/>
      <c r="I306" s="176"/>
      <c r="J306" s="176"/>
    </row>
    <row r="307" spans="3:10">
      <c r="C307" s="175"/>
      <c r="D307" s="191"/>
      <c r="E307" s="177"/>
      <c r="F307" s="195"/>
      <c r="G307" s="194"/>
      <c r="H307" s="176"/>
      <c r="I307" s="176"/>
      <c r="J307" s="176"/>
    </row>
    <row r="308" spans="3:10">
      <c r="C308" s="175"/>
      <c r="D308" s="191"/>
      <c r="E308" s="177"/>
      <c r="F308" s="201"/>
      <c r="G308" s="202"/>
      <c r="H308" s="176"/>
      <c r="I308" s="176"/>
      <c r="J308" s="176"/>
    </row>
    <row r="309" spans="3:10">
      <c r="C309" s="175"/>
      <c r="D309" s="194"/>
      <c r="E309" s="177"/>
      <c r="F309" s="195"/>
      <c r="G309" s="202"/>
      <c r="H309" s="176"/>
      <c r="I309" s="176"/>
      <c r="J309" s="176"/>
    </row>
    <row r="310" spans="3:10">
      <c r="C310" s="175"/>
      <c r="D310" s="191"/>
      <c r="E310" s="177"/>
      <c r="F310" s="195"/>
      <c r="G310" s="191"/>
      <c r="H310" s="176"/>
      <c r="I310" s="176"/>
      <c r="J310" s="176"/>
    </row>
    <row r="311" spans="3:10">
      <c r="C311" s="175"/>
      <c r="D311" s="191"/>
      <c r="E311" s="177"/>
      <c r="F311" s="175"/>
      <c r="G311" s="174"/>
      <c r="H311" s="176"/>
      <c r="I311" s="176"/>
      <c r="J311" s="176"/>
    </row>
    <row r="312" spans="3:10">
      <c r="C312" s="175"/>
      <c r="D312" s="151"/>
      <c r="E312" s="177"/>
      <c r="F312" s="175"/>
      <c r="G312" s="174"/>
      <c r="H312" s="176"/>
      <c r="I312" s="176"/>
      <c r="J312" s="176"/>
    </row>
    <row r="313" spans="3:10">
      <c r="C313" s="175"/>
      <c r="D313" s="150"/>
      <c r="E313" s="177"/>
      <c r="F313" s="175"/>
      <c r="G313" s="203"/>
      <c r="H313" s="192"/>
      <c r="I313" s="176"/>
      <c r="J313" s="192"/>
    </row>
    <row r="314" spans="3:10">
      <c r="C314" s="175"/>
      <c r="D314" s="204"/>
      <c r="E314" s="177"/>
      <c r="F314" s="175"/>
      <c r="G314" s="174"/>
      <c r="H314" s="176"/>
      <c r="I314" s="176"/>
      <c r="J314" s="176"/>
    </row>
    <row r="315" spans="3:10">
      <c r="C315" s="175"/>
      <c r="D315" s="204"/>
      <c r="E315" s="177"/>
      <c r="F315" s="175"/>
      <c r="G315" s="174"/>
      <c r="H315" s="176"/>
      <c r="I315" s="176"/>
      <c r="J315" s="176"/>
    </row>
    <row r="316" spans="3:10">
      <c r="C316" s="175"/>
      <c r="D316" s="205"/>
      <c r="E316" s="177"/>
      <c r="F316" s="201"/>
      <c r="G316" s="174"/>
      <c r="H316" s="176"/>
      <c r="I316" s="176"/>
      <c r="J316" s="176"/>
    </row>
    <row r="317" spans="3:10">
      <c r="C317" s="175"/>
      <c r="D317" s="205"/>
      <c r="E317" s="177"/>
      <c r="F317" s="201"/>
      <c r="G317" s="206"/>
      <c r="H317" s="176"/>
      <c r="I317" s="176"/>
      <c r="J317" s="176"/>
    </row>
    <row r="318" spans="3:10">
      <c r="C318" s="175"/>
      <c r="D318" s="205"/>
      <c r="E318" s="177"/>
      <c r="F318" s="201"/>
      <c r="G318" s="5"/>
      <c r="H318" s="176"/>
      <c r="I318" s="176"/>
      <c r="J318" s="176"/>
    </row>
    <row r="319" spans="3:10">
      <c r="C319" s="175"/>
      <c r="D319" s="205"/>
      <c r="E319" s="177"/>
      <c r="F319" s="201"/>
      <c r="G319" s="174"/>
      <c r="H319" s="176"/>
      <c r="I319" s="176"/>
      <c r="J319" s="176"/>
    </row>
    <row r="320" spans="3:10">
      <c r="C320" s="175"/>
      <c r="D320" s="205"/>
      <c r="E320" s="177"/>
      <c r="F320" s="201"/>
      <c r="G320" s="174"/>
      <c r="H320" s="176"/>
      <c r="I320" s="176"/>
      <c r="J320" s="176"/>
    </row>
    <row r="321" spans="3:10">
      <c r="C321" s="175"/>
      <c r="D321" s="205"/>
      <c r="E321" s="177"/>
      <c r="F321" s="201"/>
      <c r="G321" s="174"/>
      <c r="H321" s="176"/>
      <c r="I321" s="176"/>
      <c r="J321" s="176"/>
    </row>
    <row r="322" spans="3:10">
      <c r="C322" s="175"/>
      <c r="D322" s="205"/>
      <c r="E322" s="177"/>
      <c r="F322" s="201"/>
      <c r="G322" s="206"/>
      <c r="H322" s="176"/>
      <c r="I322" s="176"/>
      <c r="J322" s="176"/>
    </row>
    <row r="323" spans="3:10">
      <c r="C323" s="179"/>
      <c r="D323" s="179"/>
      <c r="E323" s="179"/>
      <c r="F323" s="179"/>
      <c r="G323" s="185"/>
      <c r="H323" s="182"/>
      <c r="I323" s="186"/>
      <c r="J323" s="182"/>
    </row>
    <row r="324" spans="3:10">
      <c r="C324" s="175"/>
      <c r="D324" s="150"/>
      <c r="E324" s="177"/>
      <c r="F324" s="175"/>
      <c r="G324" s="174"/>
      <c r="H324" s="176"/>
      <c r="I324" s="176"/>
      <c r="J324" s="176"/>
    </row>
    <row r="325" spans="3:10">
      <c r="C325" s="175"/>
      <c r="D325" s="151"/>
      <c r="E325" s="177"/>
      <c r="F325" s="175"/>
      <c r="G325" s="174"/>
      <c r="H325" s="176"/>
      <c r="I325" s="176"/>
      <c r="J325" s="176"/>
    </row>
    <row r="326" spans="3:10">
      <c r="C326" s="175"/>
      <c r="D326" s="151"/>
      <c r="E326" s="177"/>
      <c r="F326" s="175"/>
      <c r="G326" s="174"/>
      <c r="H326" s="176"/>
      <c r="I326" s="176"/>
      <c r="J326" s="176"/>
    </row>
    <row r="327" spans="3:10">
      <c r="C327" s="175"/>
      <c r="D327" s="151"/>
      <c r="E327" s="177"/>
      <c r="F327" s="175"/>
      <c r="G327" s="174"/>
      <c r="H327" s="176"/>
      <c r="I327" s="176"/>
      <c r="J327" s="176"/>
    </row>
    <row r="328" spans="3:10">
      <c r="C328" s="175"/>
      <c r="D328" s="151"/>
      <c r="E328" s="177"/>
      <c r="F328" s="175"/>
      <c r="G328" s="174"/>
      <c r="H328" s="176"/>
      <c r="I328" s="176"/>
      <c r="J328" s="176"/>
    </row>
    <row r="329" spans="3:10">
      <c r="C329" s="175"/>
      <c r="D329" s="151"/>
      <c r="E329" s="177"/>
      <c r="F329" s="175"/>
      <c r="G329" s="174"/>
      <c r="H329" s="176"/>
      <c r="I329" s="176"/>
      <c r="J329" s="176"/>
    </row>
    <row r="330" spans="3:10">
      <c r="C330" s="175"/>
      <c r="D330" s="151"/>
      <c r="E330" s="177"/>
      <c r="F330" s="175"/>
      <c r="G330" s="174"/>
      <c r="H330" s="176"/>
      <c r="I330" s="176"/>
      <c r="J330" s="176"/>
    </row>
    <row r="331" spans="3:10">
      <c r="C331" s="150"/>
      <c r="D331" s="151"/>
      <c r="E331" s="151"/>
      <c r="F331" s="150"/>
      <c r="G331" s="174"/>
      <c r="H331" s="176"/>
      <c r="I331" s="176"/>
      <c r="J331" s="176"/>
    </row>
    <row r="332" spans="3:10">
      <c r="C332" s="150"/>
      <c r="D332" s="151"/>
      <c r="E332" s="151"/>
      <c r="F332" s="150"/>
      <c r="G332" s="174"/>
      <c r="H332" s="176"/>
      <c r="I332" s="176"/>
      <c r="J332" s="176"/>
    </row>
    <row r="333" spans="3:10">
      <c r="C333" s="175"/>
      <c r="D333" s="151"/>
      <c r="E333" s="177"/>
      <c r="F333" s="175"/>
      <c r="G333" s="174"/>
      <c r="H333" s="176"/>
      <c r="I333" s="176"/>
      <c r="J333" s="176"/>
    </row>
    <row r="334" spans="3:10">
      <c r="C334" s="175"/>
      <c r="D334" s="151"/>
      <c r="E334" s="177"/>
      <c r="F334" s="175"/>
      <c r="G334" s="174"/>
      <c r="H334" s="176"/>
      <c r="I334" s="176"/>
      <c r="J334" s="176"/>
    </row>
    <row r="335" spans="3:10">
      <c r="C335" s="175"/>
      <c r="D335" s="151"/>
      <c r="E335" s="177"/>
      <c r="F335" s="175"/>
      <c r="G335" s="174"/>
      <c r="H335" s="176"/>
      <c r="I335" s="176"/>
      <c r="J335" s="176"/>
    </row>
    <row r="336" spans="3:10">
      <c r="C336" s="175"/>
      <c r="D336" s="151"/>
      <c r="E336" s="177"/>
      <c r="F336" s="175"/>
      <c r="G336" s="174"/>
      <c r="H336" s="176"/>
      <c r="I336" s="176"/>
      <c r="J336" s="176"/>
    </row>
    <row r="337" spans="3:10">
      <c r="C337" s="175"/>
      <c r="D337" s="151"/>
      <c r="E337" s="177"/>
      <c r="F337" s="175"/>
      <c r="G337" s="174"/>
      <c r="H337" s="176"/>
      <c r="I337" s="176"/>
      <c r="J337" s="176"/>
    </row>
    <row r="338" spans="3:10">
      <c r="C338" s="175"/>
      <c r="D338" s="151"/>
      <c r="E338" s="177"/>
      <c r="F338" s="175"/>
      <c r="G338" s="174"/>
      <c r="H338" s="176"/>
      <c r="I338" s="176"/>
      <c r="J338" s="176"/>
    </row>
    <row r="339" spans="3:10">
      <c r="C339" s="178"/>
      <c r="D339" s="179"/>
      <c r="E339" s="178"/>
      <c r="F339" s="178"/>
      <c r="G339" s="207"/>
      <c r="H339" s="182"/>
      <c r="I339" s="182"/>
      <c r="J339" s="182"/>
    </row>
    <row r="340" spans="3:10">
      <c r="C340" s="175"/>
      <c r="D340" s="208"/>
      <c r="E340" s="177"/>
      <c r="F340" s="175"/>
      <c r="G340" s="174"/>
      <c r="H340" s="176"/>
      <c r="I340" s="176"/>
      <c r="J340" s="176"/>
    </row>
    <row r="341" spans="3:10">
      <c r="C341" s="175"/>
      <c r="D341" s="150"/>
      <c r="E341" s="177"/>
      <c r="F341" s="175"/>
      <c r="G341" s="174"/>
      <c r="H341" s="176"/>
      <c r="I341" s="176"/>
      <c r="J341" s="176"/>
    </row>
    <row r="342" spans="3:10">
      <c r="C342" s="175"/>
      <c r="D342" s="151"/>
      <c r="E342" s="177"/>
      <c r="F342" s="175"/>
      <c r="G342" s="209"/>
      <c r="H342" s="176"/>
      <c r="I342" s="176"/>
      <c r="J342" s="176"/>
    </row>
    <row r="343" spans="3:10">
      <c r="C343" s="178"/>
      <c r="D343" s="179"/>
      <c r="E343" s="178"/>
      <c r="F343" s="178"/>
      <c r="G343" s="207"/>
      <c r="H343" s="182"/>
      <c r="I343" s="182"/>
      <c r="J343" s="182"/>
    </row>
    <row r="344" spans="3:10">
      <c r="C344" s="175"/>
      <c r="D344" s="151"/>
      <c r="E344" s="177"/>
      <c r="F344" s="175"/>
      <c r="G344" s="209"/>
      <c r="H344" s="176"/>
      <c r="I344" s="176"/>
      <c r="J344" s="176"/>
    </row>
    <row r="345" spans="3:10">
      <c r="C345" s="175"/>
      <c r="D345" s="210"/>
      <c r="E345" s="177"/>
      <c r="F345" s="175"/>
      <c r="G345" s="209"/>
      <c r="H345" s="176"/>
      <c r="I345" s="176"/>
      <c r="J345" s="176"/>
    </row>
    <row r="346" spans="3:10">
      <c r="C346" s="175"/>
      <c r="D346" s="150"/>
      <c r="E346" s="177"/>
      <c r="F346" s="175"/>
      <c r="G346" s="209"/>
      <c r="H346" s="176"/>
      <c r="I346" s="176"/>
      <c r="J346" s="176"/>
    </row>
    <row r="347" spans="3:10">
      <c r="C347" s="175"/>
      <c r="D347" s="151"/>
      <c r="E347" s="177"/>
      <c r="F347" s="175"/>
      <c r="G347" s="209"/>
      <c r="H347" s="176"/>
      <c r="I347" s="176"/>
      <c r="J347" s="176"/>
    </row>
    <row r="348" spans="3:10">
      <c r="C348" s="175"/>
      <c r="D348" s="151"/>
      <c r="E348" s="177"/>
      <c r="F348" s="175"/>
      <c r="G348" s="209"/>
      <c r="H348" s="182"/>
      <c r="I348" s="176"/>
      <c r="J348" s="176"/>
    </row>
    <row r="349" spans="3:10">
      <c r="C349" s="175"/>
      <c r="D349" s="151"/>
      <c r="E349" s="177"/>
      <c r="F349" s="175"/>
      <c r="G349" s="209"/>
      <c r="H349" s="176"/>
      <c r="I349" s="176"/>
      <c r="J349" s="176"/>
    </row>
    <row r="350" spans="3:10">
      <c r="C350" s="175"/>
      <c r="D350" s="211"/>
      <c r="E350" s="177"/>
      <c r="F350" s="175"/>
      <c r="G350" s="209"/>
      <c r="H350" s="176"/>
      <c r="I350" s="176"/>
      <c r="J350" s="176"/>
    </row>
    <row r="351" spans="3:10">
      <c r="C351" s="212"/>
      <c r="D351" s="205"/>
      <c r="E351" s="177"/>
      <c r="F351" s="175"/>
      <c r="G351" s="209"/>
      <c r="H351" s="176"/>
      <c r="I351" s="176"/>
      <c r="J351" s="176"/>
    </row>
    <row r="352" spans="3:10">
      <c r="C352" s="175"/>
      <c r="D352" s="151"/>
      <c r="E352" s="177"/>
      <c r="F352" s="175"/>
      <c r="G352" s="209"/>
      <c r="H352" s="176"/>
      <c r="I352" s="176"/>
      <c r="J352" s="176"/>
    </row>
    <row r="353" spans="3:10">
      <c r="C353" s="175"/>
      <c r="D353" s="151"/>
      <c r="E353" s="177"/>
      <c r="F353" s="175"/>
      <c r="G353" s="213"/>
      <c r="H353" s="176"/>
      <c r="I353" s="176"/>
      <c r="J353" s="176"/>
    </row>
    <row r="354" spans="3:10">
      <c r="C354" s="175"/>
      <c r="D354" s="150"/>
      <c r="E354" s="175"/>
      <c r="F354" s="175"/>
      <c r="G354" s="213"/>
      <c r="H354" s="192"/>
      <c r="I354" s="192"/>
      <c r="J354" s="192"/>
    </row>
    <row r="355" spans="3:10">
      <c r="C355" s="214"/>
      <c r="D355" s="215"/>
      <c r="E355" s="248"/>
      <c r="F355" s="248"/>
      <c r="G355" s="248"/>
      <c r="H355" s="216"/>
      <c r="I355" s="249"/>
      <c r="J355" s="216"/>
    </row>
    <row r="356" spans="3:10">
      <c r="C356" s="214"/>
      <c r="D356" s="215"/>
      <c r="E356" s="248"/>
      <c r="F356" s="248"/>
      <c r="G356" s="248"/>
      <c r="H356" s="160"/>
      <c r="I356" s="249"/>
      <c r="J356" s="160"/>
    </row>
    <row r="357" spans="3:10">
      <c r="C357" s="214"/>
      <c r="D357" s="215"/>
      <c r="E357" s="248"/>
      <c r="F357" s="248"/>
      <c r="G357" s="248"/>
      <c r="H357" s="216"/>
      <c r="I357" s="249"/>
      <c r="J357" s="216"/>
    </row>
    <row r="358" spans="3:10">
      <c r="C358" s="217"/>
      <c r="D358" s="172"/>
      <c r="E358" s="172"/>
      <c r="F358" s="217"/>
      <c r="G358" s="174"/>
      <c r="H358" s="174"/>
      <c r="I358" s="174"/>
      <c r="J358" s="174"/>
    </row>
    <row r="359" spans="3:10">
      <c r="C359" s="214"/>
      <c r="D359" s="215"/>
      <c r="E359" s="248"/>
      <c r="F359" s="248"/>
      <c r="G359" s="248"/>
      <c r="H359" s="174"/>
      <c r="I359" s="214"/>
      <c r="J359" s="216"/>
    </row>
    <row r="360" spans="3:10">
      <c r="C360" s="214"/>
      <c r="D360" s="215"/>
      <c r="E360" s="248"/>
      <c r="F360" s="248"/>
      <c r="G360" s="248"/>
      <c r="H360" s="174"/>
      <c r="I360" s="160"/>
      <c r="J360" s="160"/>
    </row>
    <row r="361" spans="3:10">
      <c r="C361" s="214"/>
      <c r="D361" s="215"/>
      <c r="E361" s="248"/>
      <c r="F361" s="248"/>
      <c r="G361" s="248"/>
      <c r="H361" s="174"/>
      <c r="I361" s="214"/>
      <c r="J361" s="216"/>
    </row>
  </sheetData>
  <mergeCells count="31">
    <mergeCell ref="E359:G359"/>
    <mergeCell ref="E360:G360"/>
    <mergeCell ref="E361:G361"/>
    <mergeCell ref="C248:C249"/>
    <mergeCell ref="D248:D249"/>
    <mergeCell ref="F248:F249"/>
    <mergeCell ref="H248:H249"/>
    <mergeCell ref="I248:I249"/>
    <mergeCell ref="E355:G355"/>
    <mergeCell ref="I355:I357"/>
    <mergeCell ref="E356:G356"/>
    <mergeCell ref="E357:G357"/>
    <mergeCell ref="G245:H245"/>
    <mergeCell ref="I245:J245"/>
    <mergeCell ref="G246:G247"/>
    <mergeCell ref="H246:H247"/>
    <mergeCell ref="I246:I247"/>
    <mergeCell ref="J246:J247"/>
    <mergeCell ref="D236:F236"/>
    <mergeCell ref="D237:F237"/>
    <mergeCell ref="D238:F238"/>
    <mergeCell ref="C245:C247"/>
    <mergeCell ref="D245:D247"/>
    <mergeCell ref="E245:E247"/>
    <mergeCell ref="F245:F247"/>
    <mergeCell ref="E4:G4"/>
    <mergeCell ref="H4:I4"/>
    <mergeCell ref="D232:F232"/>
    <mergeCell ref="H232:H234"/>
    <mergeCell ref="D233:F233"/>
    <mergeCell ref="D234:F23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18"/>
  <sheetViews>
    <sheetView topLeftCell="A2" zoomScale="112" zoomScaleNormal="112" workbookViewId="0">
      <selection activeCell="H24" sqref="H24"/>
    </sheetView>
  </sheetViews>
  <sheetFormatPr defaultColWidth="11.42578125" defaultRowHeight="15"/>
  <cols>
    <col min="1" max="16384" width="11.42578125" style="1"/>
  </cols>
  <sheetData>
    <row r="8" spans="3:9" ht="18.75">
      <c r="D8" s="129"/>
    </row>
    <row r="10" spans="3:9">
      <c r="E10" s="50" t="s">
        <v>348</v>
      </c>
      <c r="F10" s="50"/>
    </row>
    <row r="12" spans="3:9">
      <c r="C12" s="20"/>
      <c r="D12" s="20"/>
      <c r="E12" s="20"/>
      <c r="F12" s="20"/>
      <c r="G12" s="20"/>
      <c r="H12" s="20"/>
      <c r="I12" s="20"/>
    </row>
    <row r="13" spans="3:9">
      <c r="C13" s="20"/>
      <c r="D13" s="21" t="s">
        <v>195</v>
      </c>
      <c r="E13" s="21"/>
      <c r="F13" s="21"/>
      <c r="G13" s="20"/>
      <c r="H13" s="20">
        <f>'TAPOCO  INTERCONNEX (7)'!H129</f>
        <v>113727094.92</v>
      </c>
      <c r="I13" s="20"/>
    </row>
    <row r="14" spans="3:9">
      <c r="C14" s="20"/>
      <c r="D14" s="21"/>
      <c r="E14" s="21"/>
      <c r="F14" s="21"/>
      <c r="G14" s="20"/>
      <c r="H14" s="20"/>
      <c r="I14" s="20"/>
    </row>
    <row r="15" spans="3:9">
      <c r="C15" s="20"/>
      <c r="D15" s="21"/>
      <c r="E15" s="21"/>
      <c r="F15" s="21"/>
      <c r="G15" s="20"/>
      <c r="H15" s="20"/>
      <c r="I15" s="20"/>
    </row>
    <row r="16" spans="3:9">
      <c r="C16" s="20"/>
      <c r="D16" s="21" t="s">
        <v>313</v>
      </c>
      <c r="E16" s="21"/>
      <c r="F16" s="21"/>
      <c r="G16" s="20"/>
      <c r="H16" s="20">
        <f>'TAPOCO  DISTRIBUTION(8)'!G238</f>
        <v>66286122.399999999</v>
      </c>
      <c r="I16" s="20"/>
    </row>
    <row r="17" spans="3:9">
      <c r="C17" s="20"/>
      <c r="D17" s="20"/>
      <c r="E17" s="20"/>
      <c r="F17" s="20"/>
      <c r="G17" s="20"/>
      <c r="H17" s="20"/>
      <c r="I17" s="20"/>
    </row>
    <row r="18" spans="3:9">
      <c r="C18" s="20"/>
      <c r="D18" s="20"/>
      <c r="E18" s="20"/>
      <c r="F18" s="20"/>
      <c r="G18" s="20"/>
      <c r="H18" s="20">
        <f>H16+H13</f>
        <v>180013217.31999999</v>
      </c>
      <c r="I18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18"/>
  <sheetViews>
    <sheetView topLeftCell="B1" workbookViewId="0">
      <selection activeCell="F26" sqref="F26"/>
    </sheetView>
  </sheetViews>
  <sheetFormatPr defaultColWidth="11.42578125" defaultRowHeight="15"/>
  <sheetData>
    <row r="8" spans="3:9" ht="18.75">
      <c r="D8" s="129"/>
    </row>
    <row r="10" spans="3:9">
      <c r="E10" s="50" t="s">
        <v>312</v>
      </c>
      <c r="F10" s="50"/>
    </row>
    <row r="12" spans="3:9">
      <c r="C12" s="20"/>
      <c r="D12" s="20"/>
      <c r="E12" s="20"/>
      <c r="F12" s="20"/>
      <c r="G12" s="20"/>
      <c r="H12" s="20"/>
      <c r="I12" s="20"/>
    </row>
    <row r="13" spans="3:9">
      <c r="C13" s="20"/>
      <c r="D13" s="21" t="s">
        <v>195</v>
      </c>
      <c r="E13" s="21"/>
      <c r="F13" s="21"/>
      <c r="G13" s="20"/>
      <c r="H13" s="20">
        <f>'SAO INTERCONNEXIONN'!H127</f>
        <v>60301805.5</v>
      </c>
      <c r="I13" s="20"/>
    </row>
    <row r="14" spans="3:9">
      <c r="C14" s="20"/>
      <c r="D14" s="21"/>
      <c r="E14" s="21"/>
      <c r="F14" s="21"/>
      <c r="G14" s="20"/>
      <c r="H14" s="20"/>
      <c r="I14" s="20"/>
    </row>
    <row r="15" spans="3:9">
      <c r="C15" s="20"/>
      <c r="D15" s="21"/>
      <c r="E15" s="21"/>
      <c r="F15" s="21"/>
      <c r="G15" s="20"/>
      <c r="H15" s="20"/>
      <c r="I15" s="20"/>
    </row>
    <row r="16" spans="3:9">
      <c r="C16" s="20"/>
      <c r="D16" s="21" t="s">
        <v>313</v>
      </c>
      <c r="E16" s="21"/>
      <c r="F16" s="21"/>
      <c r="G16" s="20"/>
      <c r="H16" s="20">
        <f>' SAO  DISTRIBUTION'!G238</f>
        <v>101054422.38</v>
      </c>
      <c r="I16" s="20"/>
    </row>
    <row r="17" spans="3:9">
      <c r="C17" s="20"/>
      <c r="D17" s="20"/>
      <c r="E17" s="20"/>
      <c r="F17" s="20"/>
      <c r="G17" s="20"/>
      <c r="H17" s="20"/>
      <c r="I17" s="20"/>
    </row>
    <row r="18" spans="3:9">
      <c r="C18" s="20"/>
      <c r="D18" s="20"/>
      <c r="E18" s="20"/>
      <c r="F18" s="20"/>
      <c r="G18" s="20"/>
      <c r="H18" s="20">
        <f>H16+H13</f>
        <v>161356227.88</v>
      </c>
      <c r="I18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1"/>
  <sheetViews>
    <sheetView topLeftCell="A74" workbookViewId="0">
      <selection activeCell="D238" sqref="D238:F238"/>
    </sheetView>
  </sheetViews>
  <sheetFormatPr defaultColWidth="11.42578125" defaultRowHeight="15"/>
  <cols>
    <col min="1" max="1" width="11.42578125" style="1"/>
    <col min="2" max="2" width="8.28515625" style="1" customWidth="1"/>
    <col min="3" max="3" width="68.7109375" style="1" customWidth="1"/>
    <col min="4" max="4" width="17.85546875" style="1" customWidth="1"/>
    <col min="5" max="5" width="11.42578125" style="1" customWidth="1"/>
    <col min="6" max="6" width="14.7109375" style="1" customWidth="1"/>
    <col min="7" max="7" width="15.42578125" style="1" customWidth="1"/>
    <col min="8" max="8" width="15.7109375" style="1" customWidth="1"/>
    <col min="9" max="9" width="14.42578125" style="1" customWidth="1"/>
    <col min="10" max="16384" width="11.42578125" style="1"/>
  </cols>
  <sheetData>
    <row r="2" spans="2:11">
      <c r="C2" s="1" t="s">
        <v>311</v>
      </c>
    </row>
    <row r="3" spans="2:11" ht="15.75" thickBot="1"/>
    <row r="4" spans="2:11" ht="16.5" thickTop="1" thickBot="1">
      <c r="B4" s="9"/>
      <c r="C4" s="10"/>
      <c r="D4" s="11"/>
      <c r="E4" s="232" t="s">
        <v>131</v>
      </c>
      <c r="F4" s="233"/>
      <c r="G4" s="234"/>
      <c r="H4" s="233" t="s">
        <v>203</v>
      </c>
      <c r="I4" s="235"/>
    </row>
    <row r="5" spans="2:11" ht="30" customHeight="1">
      <c r="B5" s="12" t="s">
        <v>199</v>
      </c>
      <c r="C5" s="2" t="s">
        <v>200</v>
      </c>
      <c r="D5" s="2" t="s">
        <v>201</v>
      </c>
      <c r="E5" s="3" t="s">
        <v>202</v>
      </c>
      <c r="F5" s="6" t="s">
        <v>204</v>
      </c>
      <c r="G5" s="4" t="s">
        <v>314</v>
      </c>
      <c r="H5" s="7" t="s">
        <v>205</v>
      </c>
      <c r="I5" s="13" t="s">
        <v>206</v>
      </c>
    </row>
    <row r="6" spans="2:11">
      <c r="B6" s="58" t="s">
        <v>33</v>
      </c>
      <c r="C6" s="59" t="s">
        <v>198</v>
      </c>
      <c r="D6" s="17"/>
      <c r="E6" s="17"/>
      <c r="F6" s="20"/>
      <c r="G6" s="60"/>
      <c r="H6" s="60"/>
      <c r="I6" s="61"/>
    </row>
    <row r="7" spans="2:11">
      <c r="B7" s="58"/>
      <c r="C7" s="59"/>
      <c r="D7" s="17"/>
      <c r="E7" s="17"/>
      <c r="F7" s="20"/>
      <c r="G7" s="60"/>
      <c r="H7" s="60"/>
      <c r="I7" s="61"/>
    </row>
    <row r="8" spans="2:11">
      <c r="B8" s="58"/>
      <c r="C8" s="20"/>
      <c r="D8" s="17"/>
      <c r="E8" s="17"/>
      <c r="F8" s="20"/>
      <c r="G8" s="60"/>
      <c r="H8" s="60"/>
      <c r="I8" s="61"/>
    </row>
    <row r="9" spans="2:11">
      <c r="B9" s="58"/>
      <c r="C9" s="20" t="s">
        <v>207</v>
      </c>
      <c r="D9" s="17" t="s">
        <v>35</v>
      </c>
      <c r="E9" s="17">
        <v>0</v>
      </c>
      <c r="F9" s="20"/>
      <c r="G9" s="60"/>
      <c r="H9" s="60"/>
      <c r="I9" s="61"/>
    </row>
    <row r="10" spans="2:11">
      <c r="B10" s="58"/>
      <c r="C10" s="20"/>
      <c r="D10" s="17"/>
      <c r="E10" s="17"/>
      <c r="F10" s="20"/>
      <c r="G10" s="60"/>
      <c r="H10" s="60"/>
      <c r="I10" s="61"/>
    </row>
    <row r="11" spans="2:11">
      <c r="B11" s="58" t="s">
        <v>17</v>
      </c>
      <c r="C11" s="21" t="s">
        <v>208</v>
      </c>
      <c r="D11" s="17" t="s">
        <v>35</v>
      </c>
      <c r="E11" s="17">
        <v>2</v>
      </c>
      <c r="F11" s="60">
        <v>225800</v>
      </c>
      <c r="G11" s="60">
        <f>F11*E11</f>
        <v>451600</v>
      </c>
      <c r="H11" s="60">
        <v>22580</v>
      </c>
      <c r="I11" s="61">
        <f>H11*E11</f>
        <v>45160</v>
      </c>
      <c r="K11" s="5"/>
    </row>
    <row r="12" spans="2:11">
      <c r="B12" s="58"/>
      <c r="C12" s="21" t="s">
        <v>142</v>
      </c>
      <c r="D12" s="17"/>
      <c r="E12" s="17"/>
      <c r="F12" s="20"/>
      <c r="G12" s="60"/>
      <c r="H12" s="60"/>
      <c r="I12" s="61"/>
      <c r="K12" s="5"/>
    </row>
    <row r="13" spans="2:11" ht="14.25" customHeight="1">
      <c r="B13" s="58"/>
      <c r="C13" s="25" t="s">
        <v>143</v>
      </c>
      <c r="D13" s="17"/>
      <c r="E13" s="17"/>
      <c r="F13" s="20"/>
      <c r="G13" s="60"/>
      <c r="H13" s="60"/>
      <c r="I13" s="61"/>
      <c r="K13" s="5"/>
    </row>
    <row r="14" spans="2:11">
      <c r="B14" s="58"/>
      <c r="C14" s="20" t="s">
        <v>230</v>
      </c>
      <c r="D14" s="17"/>
      <c r="E14" s="17"/>
      <c r="F14" s="20"/>
      <c r="G14" s="60"/>
      <c r="H14" s="60"/>
      <c r="I14" s="61"/>
      <c r="K14" s="5"/>
    </row>
    <row r="15" spans="2:11">
      <c r="B15" s="62"/>
      <c r="C15" s="16" t="s">
        <v>145</v>
      </c>
      <c r="D15" s="17"/>
      <c r="E15" s="17"/>
      <c r="F15" s="20"/>
      <c r="G15" s="60"/>
      <c r="H15" s="60"/>
      <c r="I15" s="61"/>
      <c r="K15" s="5"/>
    </row>
    <row r="16" spans="2:11">
      <c r="B16" s="62"/>
      <c r="C16" s="16" t="s">
        <v>146</v>
      </c>
      <c r="D16" s="17"/>
      <c r="E16" s="17"/>
      <c r="F16" s="20"/>
      <c r="G16" s="60"/>
      <c r="H16" s="60"/>
      <c r="I16" s="61"/>
      <c r="K16" s="5"/>
    </row>
    <row r="17" spans="2:11">
      <c r="B17" s="62"/>
      <c r="C17" s="16" t="s">
        <v>147</v>
      </c>
      <c r="D17" s="17"/>
      <c r="E17" s="17"/>
      <c r="F17" s="20"/>
      <c r="G17" s="60"/>
      <c r="H17" s="60"/>
      <c r="I17" s="61"/>
      <c r="K17" s="5"/>
    </row>
    <row r="18" spans="2:11">
      <c r="B18" s="62"/>
      <c r="C18" s="16" t="s">
        <v>315</v>
      </c>
      <c r="D18" s="17"/>
      <c r="E18" s="17"/>
      <c r="F18" s="20"/>
      <c r="G18" s="60"/>
      <c r="H18" s="60"/>
      <c r="I18" s="61"/>
      <c r="K18" s="5"/>
    </row>
    <row r="19" spans="2:11">
      <c r="B19" s="62"/>
      <c r="C19" s="25" t="s">
        <v>316</v>
      </c>
      <c r="D19" s="17"/>
      <c r="E19" s="17"/>
      <c r="F19" s="20"/>
      <c r="G19" s="60"/>
      <c r="H19" s="60"/>
      <c r="I19" s="61"/>
      <c r="K19" s="5"/>
    </row>
    <row r="20" spans="2:11">
      <c r="B20" s="62"/>
      <c r="C20" s="26" t="s">
        <v>145</v>
      </c>
      <c r="D20" s="17"/>
      <c r="E20" s="17"/>
      <c r="F20" s="20"/>
      <c r="G20" s="60"/>
      <c r="H20" s="60"/>
      <c r="I20" s="61"/>
      <c r="K20" s="5"/>
    </row>
    <row r="21" spans="2:11">
      <c r="B21" s="62"/>
      <c r="C21" s="26" t="s">
        <v>146</v>
      </c>
      <c r="D21" s="17"/>
      <c r="E21" s="17"/>
      <c r="F21" s="20"/>
      <c r="G21" s="60"/>
      <c r="H21" s="60"/>
      <c r="I21" s="61"/>
      <c r="K21" s="5"/>
    </row>
    <row r="22" spans="2:11">
      <c r="B22" s="62"/>
      <c r="C22" s="26" t="s">
        <v>147</v>
      </c>
      <c r="D22" s="17"/>
      <c r="E22" s="17"/>
      <c r="F22" s="20"/>
      <c r="G22" s="60"/>
      <c r="H22" s="60"/>
      <c r="I22" s="61"/>
      <c r="K22" s="5"/>
    </row>
    <row r="23" spans="2:11">
      <c r="B23" s="62"/>
      <c r="C23" s="26" t="s">
        <v>317</v>
      </c>
      <c r="D23" s="17"/>
      <c r="E23" s="17"/>
      <c r="F23" s="20"/>
      <c r="G23" s="60"/>
      <c r="H23" s="60"/>
      <c r="I23" s="61"/>
      <c r="K23" s="5"/>
    </row>
    <row r="24" spans="2:11">
      <c r="B24" s="62"/>
      <c r="C24" s="20"/>
      <c r="D24" s="17"/>
      <c r="E24" s="17"/>
      <c r="F24" s="20"/>
      <c r="G24" s="60"/>
      <c r="H24" s="60"/>
      <c r="I24" s="61"/>
    </row>
    <row r="25" spans="2:11">
      <c r="B25" s="62" t="s">
        <v>18</v>
      </c>
      <c r="C25" s="21" t="s">
        <v>152</v>
      </c>
      <c r="D25" s="17" t="s">
        <v>35</v>
      </c>
      <c r="E25" s="17"/>
      <c r="F25" s="60">
        <v>1081295</v>
      </c>
      <c r="G25" s="60">
        <f t="shared" ref="G25:G68" si="0">F25*E25</f>
        <v>0</v>
      </c>
      <c r="H25" s="60">
        <v>133000</v>
      </c>
      <c r="I25" s="61">
        <f t="shared" ref="I25:I68" si="1">H25*E25</f>
        <v>0</v>
      </c>
    </row>
    <row r="26" spans="2:11">
      <c r="B26" s="62"/>
      <c r="C26" s="21" t="s">
        <v>142</v>
      </c>
      <c r="D26" s="17"/>
      <c r="E26" s="17"/>
      <c r="F26" s="20"/>
      <c r="G26" s="60"/>
      <c r="H26" s="60"/>
      <c r="I26" s="61"/>
    </row>
    <row r="27" spans="2:11">
      <c r="B27" s="62"/>
      <c r="C27" s="20" t="s">
        <v>318</v>
      </c>
      <c r="D27" s="17"/>
      <c r="E27" s="17"/>
      <c r="F27" s="20"/>
      <c r="G27" s="60"/>
      <c r="H27" s="60"/>
      <c r="I27" s="61"/>
    </row>
    <row r="28" spans="2:11">
      <c r="B28" s="62"/>
      <c r="C28" s="20" t="s">
        <v>211</v>
      </c>
      <c r="D28" s="17"/>
      <c r="E28" s="17"/>
      <c r="F28" s="20"/>
      <c r="G28" s="60"/>
      <c r="H28" s="60"/>
      <c r="I28" s="61"/>
    </row>
    <row r="29" spans="2:11">
      <c r="B29" s="62"/>
      <c r="C29" s="20" t="s">
        <v>36</v>
      </c>
      <c r="D29" s="17"/>
      <c r="E29" s="17"/>
      <c r="F29" s="20"/>
      <c r="G29" s="60"/>
      <c r="H29" s="60"/>
      <c r="I29" s="61"/>
    </row>
    <row r="30" spans="2:11">
      <c r="B30" s="62"/>
      <c r="C30" s="20" t="s">
        <v>212</v>
      </c>
      <c r="D30" s="17"/>
      <c r="E30" s="17"/>
      <c r="F30" s="20"/>
      <c r="G30" s="60"/>
      <c r="H30" s="60"/>
      <c r="I30" s="61"/>
    </row>
    <row r="31" spans="2:11">
      <c r="B31" s="62"/>
      <c r="C31" s="20" t="s">
        <v>213</v>
      </c>
      <c r="D31" s="17"/>
      <c r="E31" s="17"/>
      <c r="F31" s="20"/>
      <c r="G31" s="60"/>
      <c r="H31" s="60"/>
      <c r="I31" s="61"/>
    </row>
    <row r="32" spans="2:11">
      <c r="B32" s="62"/>
      <c r="C32" s="20" t="s">
        <v>145</v>
      </c>
      <c r="D32" s="17"/>
      <c r="E32" s="17"/>
      <c r="F32" s="20"/>
      <c r="G32" s="60"/>
      <c r="H32" s="60"/>
      <c r="I32" s="61"/>
    </row>
    <row r="33" spans="2:9">
      <c r="B33" s="62"/>
      <c r="C33" s="20" t="s">
        <v>146</v>
      </c>
      <c r="D33" s="17"/>
      <c r="E33" s="17"/>
      <c r="F33" s="20"/>
      <c r="G33" s="60"/>
      <c r="H33" s="60"/>
      <c r="I33" s="61"/>
    </row>
    <row r="34" spans="2:9">
      <c r="B34" s="62"/>
      <c r="C34" s="20" t="s">
        <v>215</v>
      </c>
      <c r="D34" s="17"/>
      <c r="E34" s="17"/>
      <c r="F34" s="20"/>
      <c r="G34" s="60"/>
      <c r="H34" s="60"/>
      <c r="I34" s="61"/>
    </row>
    <row r="35" spans="2:9">
      <c r="B35" s="62"/>
      <c r="C35" s="20" t="s">
        <v>37</v>
      </c>
      <c r="D35" s="17"/>
      <c r="E35" s="17"/>
      <c r="F35" s="20"/>
      <c r="G35" s="60"/>
      <c r="H35" s="60"/>
      <c r="I35" s="61"/>
    </row>
    <row r="36" spans="2:9">
      <c r="B36" s="62"/>
      <c r="C36" s="20" t="s">
        <v>147</v>
      </c>
      <c r="D36" s="17"/>
      <c r="E36" s="17"/>
      <c r="F36" s="20"/>
      <c r="G36" s="60"/>
      <c r="H36" s="60"/>
      <c r="I36" s="61"/>
    </row>
    <row r="37" spans="2:9">
      <c r="B37" s="62"/>
      <c r="C37" s="20" t="s">
        <v>214</v>
      </c>
      <c r="D37" s="17"/>
      <c r="E37" s="17"/>
      <c r="F37" s="20"/>
      <c r="G37" s="60"/>
      <c r="H37" s="60"/>
      <c r="I37" s="61"/>
    </row>
    <row r="38" spans="2:9">
      <c r="B38" s="62"/>
      <c r="C38" s="20" t="s">
        <v>216</v>
      </c>
      <c r="D38" s="17"/>
      <c r="E38" s="17"/>
      <c r="F38" s="20"/>
      <c r="G38" s="60"/>
      <c r="H38" s="60"/>
      <c r="I38" s="61"/>
    </row>
    <row r="39" spans="2:9">
      <c r="B39" s="62"/>
      <c r="C39" s="20" t="s">
        <v>217</v>
      </c>
      <c r="D39" s="17"/>
      <c r="E39" s="17"/>
      <c r="F39" s="20"/>
      <c r="G39" s="60"/>
      <c r="H39" s="60"/>
      <c r="I39" s="61"/>
    </row>
    <row r="40" spans="2:9">
      <c r="B40" s="62"/>
      <c r="C40" s="20" t="s">
        <v>218</v>
      </c>
      <c r="D40" s="17"/>
      <c r="E40" s="17"/>
      <c r="F40" s="20"/>
      <c r="G40" s="60"/>
      <c r="H40" s="60"/>
      <c r="I40" s="61"/>
    </row>
    <row r="41" spans="2:9">
      <c r="B41" s="62"/>
      <c r="C41" s="20" t="s">
        <v>145</v>
      </c>
      <c r="D41" s="17"/>
      <c r="E41" s="17"/>
      <c r="F41" s="20"/>
      <c r="G41" s="60"/>
      <c r="H41" s="60"/>
      <c r="I41" s="61"/>
    </row>
    <row r="42" spans="2:9">
      <c r="B42" s="62"/>
      <c r="C42" s="20" t="s">
        <v>146</v>
      </c>
      <c r="D42" s="17"/>
      <c r="E42" s="17"/>
      <c r="F42" s="20"/>
      <c r="G42" s="60"/>
      <c r="H42" s="60"/>
      <c r="I42" s="61"/>
    </row>
    <row r="43" spans="2:9">
      <c r="B43" s="62"/>
      <c r="C43" s="20" t="s">
        <v>215</v>
      </c>
      <c r="D43" s="17"/>
      <c r="E43" s="17"/>
      <c r="F43" s="20"/>
      <c r="G43" s="60"/>
      <c r="H43" s="60"/>
      <c r="I43" s="61"/>
    </row>
    <row r="44" spans="2:9">
      <c r="B44" s="62"/>
      <c r="C44" s="20" t="s">
        <v>147</v>
      </c>
      <c r="D44" s="17"/>
      <c r="E44" s="17"/>
      <c r="F44" s="20"/>
      <c r="G44" s="60"/>
      <c r="H44" s="60"/>
      <c r="I44" s="61"/>
    </row>
    <row r="45" spans="2:9">
      <c r="B45" s="62"/>
      <c r="C45" s="20" t="s">
        <v>219</v>
      </c>
      <c r="D45" s="17"/>
      <c r="E45" s="17"/>
      <c r="F45" s="20"/>
      <c r="G45" s="60"/>
      <c r="H45" s="60"/>
      <c r="I45" s="61"/>
    </row>
    <row r="46" spans="2:9">
      <c r="B46" s="62"/>
      <c r="C46" s="20" t="s">
        <v>38</v>
      </c>
      <c r="D46" s="17"/>
      <c r="E46" s="17"/>
      <c r="F46" s="20"/>
      <c r="G46" s="60"/>
      <c r="H46" s="60"/>
      <c r="I46" s="61"/>
    </row>
    <row r="47" spans="2:9">
      <c r="B47" s="62"/>
      <c r="C47" s="20" t="s">
        <v>167</v>
      </c>
      <c r="D47" s="17"/>
      <c r="E47" s="17"/>
      <c r="F47" s="20"/>
      <c r="G47" s="60"/>
      <c r="H47" s="60"/>
      <c r="I47" s="61"/>
    </row>
    <row r="48" spans="2:9">
      <c r="B48" s="62"/>
      <c r="C48" s="20" t="s">
        <v>220</v>
      </c>
      <c r="D48" s="17"/>
      <c r="E48" s="17"/>
      <c r="F48" s="20"/>
      <c r="G48" s="60"/>
      <c r="H48" s="60"/>
      <c r="I48" s="61"/>
    </row>
    <row r="49" spans="2:9">
      <c r="B49" s="62"/>
      <c r="C49" s="20"/>
      <c r="D49" s="17"/>
      <c r="E49" s="17"/>
      <c r="F49" s="20"/>
      <c r="G49" s="60"/>
      <c r="H49" s="60"/>
      <c r="I49" s="61"/>
    </row>
    <row r="50" spans="2:9">
      <c r="B50" s="15" t="s">
        <v>19</v>
      </c>
      <c r="C50" s="21" t="s">
        <v>319</v>
      </c>
      <c r="D50" s="17" t="s">
        <v>35</v>
      </c>
      <c r="E50" s="17">
        <v>1</v>
      </c>
      <c r="F50" s="63">
        <v>4025597</v>
      </c>
      <c r="G50" s="60">
        <f t="shared" si="0"/>
        <v>4025597</v>
      </c>
      <c r="H50" s="60">
        <v>243000</v>
      </c>
      <c r="I50" s="61">
        <f t="shared" si="1"/>
        <v>243000</v>
      </c>
    </row>
    <row r="51" spans="2:9">
      <c r="B51" s="62"/>
      <c r="C51" s="21" t="s">
        <v>142</v>
      </c>
      <c r="D51" s="17"/>
      <c r="E51" s="17"/>
      <c r="F51" s="20"/>
      <c r="G51" s="60"/>
      <c r="H51" s="60"/>
      <c r="I51" s="61"/>
    </row>
    <row r="52" spans="2:9">
      <c r="B52" s="62"/>
      <c r="C52" s="25" t="s">
        <v>320</v>
      </c>
      <c r="D52" s="17"/>
      <c r="E52" s="17"/>
      <c r="F52" s="20"/>
      <c r="G52" s="60"/>
      <c r="H52" s="60"/>
      <c r="I52" s="61"/>
    </row>
    <row r="53" spans="2:9">
      <c r="B53" s="62"/>
      <c r="C53" s="20" t="s">
        <v>211</v>
      </c>
      <c r="D53" s="17"/>
      <c r="E53" s="17"/>
      <c r="F53" s="20"/>
      <c r="G53" s="60"/>
      <c r="H53" s="60"/>
      <c r="I53" s="61"/>
    </row>
    <row r="54" spans="2:9">
      <c r="B54" s="62"/>
      <c r="C54" s="20" t="s">
        <v>36</v>
      </c>
      <c r="D54" s="17"/>
      <c r="E54" s="17"/>
      <c r="F54" s="20"/>
      <c r="G54" s="60"/>
      <c r="H54" s="60"/>
      <c r="I54" s="61"/>
    </row>
    <row r="55" spans="2:9">
      <c r="B55" s="62"/>
      <c r="C55" s="20" t="s">
        <v>212</v>
      </c>
      <c r="D55" s="17"/>
      <c r="E55" s="17"/>
      <c r="F55" s="20"/>
      <c r="G55" s="60"/>
      <c r="H55" s="60"/>
      <c r="I55" s="61"/>
    </row>
    <row r="56" spans="2:9">
      <c r="B56" s="62"/>
      <c r="C56" s="20" t="s">
        <v>223</v>
      </c>
      <c r="D56" s="17"/>
      <c r="E56" s="17"/>
      <c r="F56" s="20"/>
      <c r="G56" s="60"/>
      <c r="H56" s="60"/>
      <c r="I56" s="61"/>
    </row>
    <row r="57" spans="2:9">
      <c r="B57" s="62"/>
      <c r="C57" s="20" t="s">
        <v>145</v>
      </c>
      <c r="D57" s="17"/>
      <c r="E57" s="17"/>
      <c r="F57" s="20"/>
      <c r="G57" s="60"/>
      <c r="H57" s="60"/>
      <c r="I57" s="61"/>
    </row>
    <row r="58" spans="2:9">
      <c r="B58" s="62"/>
      <c r="C58" s="20" t="s">
        <v>146</v>
      </c>
      <c r="D58" s="17"/>
      <c r="E58" s="17"/>
      <c r="F58" s="20"/>
      <c r="G58" s="60"/>
      <c r="H58" s="60"/>
      <c r="I58" s="61"/>
    </row>
    <row r="59" spans="2:9">
      <c r="B59" s="62"/>
      <c r="C59" s="20" t="s">
        <v>215</v>
      </c>
      <c r="D59" s="17"/>
      <c r="E59" s="17"/>
      <c r="F59" s="20"/>
      <c r="G59" s="60"/>
      <c r="H59" s="60"/>
      <c r="I59" s="61"/>
    </row>
    <row r="60" spans="2:9">
      <c r="B60" s="62"/>
      <c r="C60" s="20" t="s">
        <v>37</v>
      </c>
      <c r="D60" s="17"/>
      <c r="E60" s="17"/>
      <c r="F60" s="20"/>
      <c r="G60" s="60"/>
      <c r="H60" s="60"/>
      <c r="I60" s="61"/>
    </row>
    <row r="61" spans="2:9">
      <c r="B61" s="62"/>
      <c r="C61" s="20" t="s">
        <v>147</v>
      </c>
      <c r="D61" s="17"/>
      <c r="E61" s="17"/>
      <c r="F61" s="20"/>
      <c r="G61" s="60"/>
      <c r="H61" s="60"/>
      <c r="I61" s="61"/>
    </row>
    <row r="62" spans="2:9">
      <c r="B62" s="62"/>
      <c r="C62" s="20" t="s">
        <v>224</v>
      </c>
      <c r="D62" s="17"/>
      <c r="E62" s="17"/>
      <c r="F62" s="20"/>
      <c r="G62" s="60"/>
      <c r="H62" s="60"/>
      <c r="I62" s="61"/>
    </row>
    <row r="63" spans="2:9">
      <c r="B63" s="62"/>
      <c r="C63" s="20" t="s">
        <v>216</v>
      </c>
      <c r="D63" s="17"/>
      <c r="E63" s="17"/>
      <c r="F63" s="20"/>
      <c r="G63" s="60"/>
      <c r="H63" s="60"/>
      <c r="I63" s="61"/>
    </row>
    <row r="64" spans="2:9">
      <c r="B64" s="62"/>
      <c r="C64" s="25" t="s">
        <v>9</v>
      </c>
      <c r="D64" s="17"/>
      <c r="E64" s="17"/>
      <c r="F64" s="20"/>
      <c r="G64" s="60"/>
      <c r="H64" s="60"/>
      <c r="I64" s="61"/>
    </row>
    <row r="65" spans="2:9">
      <c r="B65" s="62"/>
      <c r="C65" s="20" t="s">
        <v>159</v>
      </c>
      <c r="D65" s="17"/>
      <c r="E65" s="17"/>
      <c r="F65" s="20"/>
      <c r="G65" s="60"/>
      <c r="H65" s="60"/>
      <c r="I65" s="61"/>
    </row>
    <row r="66" spans="2:9">
      <c r="B66" s="62"/>
      <c r="C66" s="20" t="s">
        <v>220</v>
      </c>
      <c r="D66" s="17"/>
      <c r="E66" s="17"/>
      <c r="F66" s="20"/>
      <c r="G66" s="60"/>
      <c r="H66" s="60"/>
      <c r="I66" s="61"/>
    </row>
    <row r="67" spans="2:9">
      <c r="B67" s="62"/>
      <c r="C67" s="20"/>
      <c r="D67" s="17"/>
      <c r="E67" s="17"/>
      <c r="F67" s="20"/>
      <c r="G67" s="60"/>
      <c r="H67" s="60"/>
      <c r="I67" s="61"/>
    </row>
    <row r="68" spans="2:9">
      <c r="B68" s="64" t="s">
        <v>39</v>
      </c>
      <c r="C68" s="21" t="s">
        <v>177</v>
      </c>
      <c r="D68" s="17" t="s">
        <v>35</v>
      </c>
      <c r="E68" s="17"/>
      <c r="F68" s="60">
        <v>504325</v>
      </c>
      <c r="G68" s="60">
        <f t="shared" si="0"/>
        <v>0</v>
      </c>
      <c r="H68" s="60">
        <v>66439</v>
      </c>
      <c r="I68" s="61">
        <f t="shared" si="1"/>
        <v>0</v>
      </c>
    </row>
    <row r="69" spans="2:9">
      <c r="B69" s="62"/>
      <c r="C69" s="21" t="s">
        <v>142</v>
      </c>
      <c r="D69" s="20"/>
      <c r="E69" s="20"/>
      <c r="F69" s="20"/>
      <c r="G69" s="60"/>
      <c r="H69" s="20"/>
      <c r="I69" s="61"/>
    </row>
    <row r="70" spans="2:9">
      <c r="B70" s="62"/>
      <c r="C70" s="20" t="s">
        <v>225</v>
      </c>
      <c r="D70" s="17"/>
      <c r="E70" s="17"/>
      <c r="F70" s="20"/>
      <c r="G70" s="60"/>
      <c r="H70" s="60"/>
      <c r="I70" s="61"/>
    </row>
    <row r="71" spans="2:9">
      <c r="B71" s="62"/>
      <c r="C71" s="20" t="s">
        <v>321</v>
      </c>
      <c r="D71" s="17"/>
      <c r="E71" s="17"/>
      <c r="F71" s="20"/>
      <c r="G71" s="60"/>
      <c r="H71" s="60"/>
      <c r="I71" s="61"/>
    </row>
    <row r="72" spans="2:9">
      <c r="B72" s="62"/>
      <c r="C72" s="20" t="s">
        <v>227</v>
      </c>
      <c r="D72" s="17"/>
      <c r="E72" s="17"/>
      <c r="F72" s="20"/>
      <c r="G72" s="60"/>
      <c r="H72" s="60"/>
      <c r="I72" s="61"/>
    </row>
    <row r="73" spans="2:9">
      <c r="B73" s="62"/>
      <c r="C73" s="20" t="s">
        <v>228</v>
      </c>
      <c r="D73" s="17"/>
      <c r="E73" s="17"/>
      <c r="F73" s="20"/>
      <c r="G73" s="60"/>
      <c r="H73" s="60"/>
      <c r="I73" s="61"/>
    </row>
    <row r="74" spans="2:9">
      <c r="B74" s="62"/>
      <c r="C74" s="20" t="s">
        <v>145</v>
      </c>
      <c r="D74" s="17"/>
      <c r="E74" s="17"/>
      <c r="F74" s="20"/>
      <c r="G74" s="60"/>
      <c r="H74" s="60"/>
      <c r="I74" s="61"/>
    </row>
    <row r="75" spans="2:9">
      <c r="B75" s="62"/>
      <c r="C75" s="20" t="s">
        <v>146</v>
      </c>
      <c r="D75" s="17"/>
      <c r="E75" s="17"/>
      <c r="F75" s="20"/>
      <c r="G75" s="60"/>
      <c r="H75" s="60"/>
      <c r="I75" s="61"/>
    </row>
    <row r="76" spans="2:9">
      <c r="B76" s="62"/>
      <c r="C76" s="20" t="s">
        <v>215</v>
      </c>
      <c r="D76" s="17"/>
      <c r="E76" s="17"/>
      <c r="F76" s="20"/>
      <c r="G76" s="60"/>
      <c r="H76" s="60"/>
      <c r="I76" s="61"/>
    </row>
    <row r="77" spans="2:9">
      <c r="B77" s="62"/>
      <c r="C77" s="20" t="s">
        <v>40</v>
      </c>
      <c r="D77" s="17"/>
      <c r="E77" s="17"/>
      <c r="F77" s="20"/>
      <c r="G77" s="60"/>
      <c r="H77" s="60"/>
      <c r="I77" s="61"/>
    </row>
    <row r="78" spans="2:9">
      <c r="B78" s="62"/>
      <c r="C78" s="20" t="s">
        <v>147</v>
      </c>
      <c r="D78" s="17"/>
      <c r="E78" s="17"/>
      <c r="F78" s="20"/>
      <c r="G78" s="60"/>
      <c r="H78" s="60"/>
      <c r="I78" s="61"/>
    </row>
    <row r="79" spans="2:9">
      <c r="B79" s="62"/>
      <c r="C79" s="20" t="s">
        <v>229</v>
      </c>
      <c r="D79" s="17"/>
      <c r="E79" s="17"/>
      <c r="F79" s="20"/>
      <c r="G79" s="60"/>
      <c r="H79" s="60"/>
      <c r="I79" s="61"/>
    </row>
    <row r="80" spans="2:9">
      <c r="B80" s="62"/>
      <c r="C80" s="20" t="s">
        <v>219</v>
      </c>
      <c r="D80" s="17"/>
      <c r="E80" s="17"/>
      <c r="F80" s="20"/>
      <c r="G80" s="60"/>
      <c r="H80" s="60"/>
      <c r="I80" s="61"/>
    </row>
    <row r="81" spans="2:9">
      <c r="B81" s="62"/>
      <c r="C81" s="20" t="s">
        <v>38</v>
      </c>
      <c r="D81" s="17"/>
      <c r="E81" s="17"/>
      <c r="F81" s="20"/>
      <c r="G81" s="60"/>
      <c r="H81" s="60"/>
      <c r="I81" s="61"/>
    </row>
    <row r="82" spans="2:9">
      <c r="B82" s="62"/>
      <c r="C82" s="20" t="s">
        <v>159</v>
      </c>
      <c r="D82" s="17"/>
      <c r="E82" s="17"/>
      <c r="F82" s="20"/>
      <c r="G82" s="60"/>
      <c r="H82" s="60"/>
      <c r="I82" s="61"/>
    </row>
    <row r="83" spans="2:9">
      <c r="B83" s="62"/>
      <c r="C83" s="20" t="s">
        <v>220</v>
      </c>
      <c r="D83" s="17"/>
      <c r="E83" s="17"/>
      <c r="F83" s="20"/>
      <c r="G83" s="60"/>
      <c r="H83" s="60"/>
      <c r="I83" s="61"/>
    </row>
    <row r="84" spans="2:9">
      <c r="B84" s="62"/>
      <c r="C84" s="20"/>
      <c r="D84" s="17"/>
      <c r="E84" s="17"/>
      <c r="F84" s="20"/>
      <c r="G84" s="60"/>
      <c r="H84" s="60"/>
      <c r="I84" s="61"/>
    </row>
    <row r="85" spans="2:9">
      <c r="B85" s="62" t="s">
        <v>41</v>
      </c>
      <c r="C85" s="21" t="s">
        <v>173</v>
      </c>
      <c r="D85" s="17" t="s">
        <v>35</v>
      </c>
      <c r="E85" s="17">
        <v>4</v>
      </c>
      <c r="F85" s="60">
        <v>495015</v>
      </c>
      <c r="G85" s="60">
        <f t="shared" ref="G85:G139" si="2">F85*E85</f>
        <v>1980060</v>
      </c>
      <c r="H85" s="60">
        <v>66439</v>
      </c>
      <c r="I85" s="61">
        <f t="shared" ref="I85:I139" si="3">H85*E85</f>
        <v>265756</v>
      </c>
    </row>
    <row r="86" spans="2:9">
      <c r="B86" s="62"/>
      <c r="C86" s="21" t="s">
        <v>142</v>
      </c>
      <c r="D86" s="17"/>
      <c r="E86" s="17"/>
      <c r="F86" s="20"/>
      <c r="G86" s="60"/>
      <c r="H86" s="60"/>
      <c r="I86" s="61"/>
    </row>
    <row r="87" spans="2:9">
      <c r="B87" s="62"/>
      <c r="C87" s="16" t="s">
        <v>234</v>
      </c>
      <c r="D87" s="17"/>
      <c r="E87" s="17"/>
      <c r="F87" s="20"/>
      <c r="G87" s="60"/>
      <c r="H87" s="60"/>
      <c r="I87" s="61"/>
    </row>
    <row r="88" spans="2:9">
      <c r="B88" s="62"/>
      <c r="C88" s="16" t="s">
        <v>180</v>
      </c>
      <c r="D88" s="17"/>
      <c r="E88" s="17"/>
      <c r="F88" s="20"/>
      <c r="G88" s="60"/>
      <c r="H88" s="60"/>
      <c r="I88" s="61"/>
    </row>
    <row r="89" spans="2:9">
      <c r="B89" s="62"/>
      <c r="C89" s="20" t="s">
        <v>322</v>
      </c>
      <c r="D89" s="17"/>
      <c r="E89" s="17"/>
      <c r="F89" s="20"/>
      <c r="G89" s="60"/>
      <c r="H89" s="60"/>
      <c r="I89" s="61"/>
    </row>
    <row r="90" spans="2:9">
      <c r="B90" s="62"/>
      <c r="C90" s="16" t="s">
        <v>145</v>
      </c>
      <c r="D90" s="17"/>
      <c r="E90" s="17"/>
      <c r="F90" s="20"/>
      <c r="G90" s="60"/>
      <c r="H90" s="60"/>
      <c r="I90" s="61"/>
    </row>
    <row r="91" spans="2:9">
      <c r="B91" s="62"/>
      <c r="C91" s="16" t="s">
        <v>146</v>
      </c>
      <c r="D91" s="17"/>
      <c r="E91" s="17"/>
      <c r="F91" s="20"/>
      <c r="G91" s="60"/>
      <c r="H91" s="60"/>
      <c r="I91" s="61"/>
    </row>
    <row r="92" spans="2:9">
      <c r="B92" s="62"/>
      <c r="C92" s="16" t="s">
        <v>147</v>
      </c>
      <c r="D92" s="17"/>
      <c r="E92" s="17"/>
      <c r="F92" s="20"/>
      <c r="G92" s="60"/>
      <c r="H92" s="60"/>
      <c r="I92" s="61"/>
    </row>
    <row r="93" spans="2:9">
      <c r="B93" s="62"/>
      <c r="C93" s="20" t="s">
        <v>159</v>
      </c>
      <c r="D93" s="17"/>
      <c r="E93" s="17"/>
      <c r="F93" s="20"/>
      <c r="G93" s="60"/>
      <c r="H93" s="60"/>
      <c r="I93" s="61"/>
    </row>
    <row r="94" spans="2:9">
      <c r="B94" s="62"/>
      <c r="C94" s="20" t="s">
        <v>220</v>
      </c>
      <c r="D94" s="17"/>
      <c r="E94" s="17"/>
      <c r="F94" s="20"/>
      <c r="G94" s="60"/>
      <c r="H94" s="60"/>
      <c r="I94" s="61"/>
    </row>
    <row r="95" spans="2:9">
      <c r="B95" s="62"/>
      <c r="C95" s="20"/>
      <c r="D95" s="17"/>
      <c r="E95" s="17"/>
      <c r="F95" s="20"/>
      <c r="G95" s="60"/>
      <c r="H95" s="60"/>
      <c r="I95" s="61"/>
    </row>
    <row r="96" spans="2:9">
      <c r="B96" s="62" t="s">
        <v>42</v>
      </c>
      <c r="C96" s="21" t="s">
        <v>232</v>
      </c>
      <c r="D96" s="17" t="s">
        <v>35</v>
      </c>
      <c r="E96" s="17">
        <v>1</v>
      </c>
      <c r="F96" s="60">
        <v>1365284</v>
      </c>
      <c r="G96" s="60">
        <f t="shared" si="2"/>
        <v>1365284</v>
      </c>
      <c r="H96" s="60">
        <v>133000</v>
      </c>
      <c r="I96" s="61">
        <f t="shared" si="3"/>
        <v>133000</v>
      </c>
    </row>
    <row r="97" spans="2:9">
      <c r="B97" s="62"/>
      <c r="C97" s="21" t="s">
        <v>142</v>
      </c>
      <c r="D97" s="17"/>
      <c r="E97" s="17"/>
      <c r="F97" s="20"/>
      <c r="G97" s="60"/>
      <c r="H97" s="60"/>
      <c r="I97" s="61"/>
    </row>
    <row r="98" spans="2:9">
      <c r="B98" s="62"/>
      <c r="C98" s="20" t="s">
        <v>323</v>
      </c>
      <c r="D98" s="17"/>
      <c r="E98" s="17"/>
      <c r="F98" s="20"/>
      <c r="G98" s="60"/>
      <c r="H98" s="60"/>
      <c r="I98" s="61"/>
    </row>
    <row r="99" spans="2:9">
      <c r="B99" s="62"/>
      <c r="C99" s="20" t="s">
        <v>211</v>
      </c>
      <c r="D99" s="17"/>
      <c r="E99" s="17"/>
      <c r="F99" s="20"/>
      <c r="G99" s="60"/>
      <c r="H99" s="60"/>
      <c r="I99" s="61"/>
    </row>
    <row r="100" spans="2:9">
      <c r="B100" s="62"/>
      <c r="C100" s="20" t="s">
        <v>36</v>
      </c>
      <c r="D100" s="17"/>
      <c r="E100" s="17"/>
      <c r="F100" s="20"/>
      <c r="G100" s="60"/>
      <c r="H100" s="60"/>
      <c r="I100" s="61"/>
    </row>
    <row r="101" spans="2:9" ht="30">
      <c r="B101" s="62"/>
      <c r="C101" s="25" t="s">
        <v>324</v>
      </c>
      <c r="D101" s="17"/>
      <c r="E101" s="17"/>
      <c r="F101" s="20"/>
      <c r="G101" s="60"/>
      <c r="H101" s="60"/>
      <c r="I101" s="61"/>
    </row>
    <row r="102" spans="2:9">
      <c r="B102" s="62"/>
      <c r="C102" s="20" t="s">
        <v>145</v>
      </c>
      <c r="D102" s="17"/>
      <c r="E102" s="17"/>
      <c r="F102" s="20"/>
      <c r="G102" s="60"/>
      <c r="H102" s="60"/>
      <c r="I102" s="61"/>
    </row>
    <row r="103" spans="2:9">
      <c r="B103" s="62"/>
      <c r="C103" s="20" t="s">
        <v>146</v>
      </c>
      <c r="D103" s="17"/>
      <c r="E103" s="17"/>
      <c r="F103" s="20"/>
      <c r="G103" s="60"/>
      <c r="H103" s="60"/>
      <c r="I103" s="61"/>
    </row>
    <row r="104" spans="2:9">
      <c r="B104" s="62"/>
      <c r="C104" s="20" t="s">
        <v>147</v>
      </c>
      <c r="D104" s="17"/>
      <c r="E104" s="17"/>
      <c r="F104" s="20"/>
      <c r="G104" s="60"/>
      <c r="H104" s="60"/>
      <c r="I104" s="61"/>
    </row>
    <row r="105" spans="2:9">
      <c r="B105" s="62"/>
      <c r="C105" s="20" t="s">
        <v>325</v>
      </c>
      <c r="D105" s="17"/>
      <c r="E105" s="17"/>
      <c r="F105" s="20"/>
      <c r="G105" s="60"/>
      <c r="H105" s="60"/>
      <c r="I105" s="61"/>
    </row>
    <row r="106" spans="2:9">
      <c r="B106" s="62"/>
      <c r="C106" s="20" t="s">
        <v>216</v>
      </c>
      <c r="D106" s="17"/>
      <c r="E106" s="17"/>
      <c r="F106" s="20"/>
      <c r="G106" s="60"/>
      <c r="H106" s="60"/>
      <c r="I106" s="61"/>
    </row>
    <row r="107" spans="2:9">
      <c r="B107" s="62"/>
      <c r="C107" s="20" t="s">
        <v>237</v>
      </c>
      <c r="D107" s="17"/>
      <c r="E107" s="17"/>
      <c r="F107" s="20"/>
      <c r="G107" s="60"/>
      <c r="H107" s="60"/>
      <c r="I107" s="61"/>
    </row>
    <row r="108" spans="2:9">
      <c r="B108" s="15"/>
      <c r="C108" s="20" t="s">
        <v>326</v>
      </c>
      <c r="D108" s="17"/>
      <c r="E108" s="17"/>
      <c r="F108" s="20"/>
      <c r="G108" s="60"/>
      <c r="H108" s="60"/>
      <c r="I108" s="61"/>
    </row>
    <row r="109" spans="2:9">
      <c r="B109" s="15"/>
      <c r="C109" s="20" t="s">
        <v>238</v>
      </c>
      <c r="D109" s="17"/>
      <c r="E109" s="17"/>
      <c r="F109" s="20"/>
      <c r="G109" s="60"/>
      <c r="H109" s="60"/>
      <c r="I109" s="61"/>
    </row>
    <row r="110" spans="2:9">
      <c r="B110" s="15"/>
      <c r="C110" s="20" t="s">
        <v>159</v>
      </c>
      <c r="D110" s="17" t="s">
        <v>1</v>
      </c>
      <c r="E110" s="17"/>
      <c r="F110" s="20"/>
      <c r="G110" s="60"/>
      <c r="H110" s="60"/>
      <c r="I110" s="61"/>
    </row>
    <row r="111" spans="2:9">
      <c r="B111" s="15"/>
      <c r="C111" s="20" t="s">
        <v>220</v>
      </c>
      <c r="D111" s="17"/>
      <c r="E111" s="17"/>
      <c r="F111" s="20"/>
      <c r="G111" s="60"/>
      <c r="H111" s="60"/>
      <c r="I111" s="61"/>
    </row>
    <row r="112" spans="2:9">
      <c r="B112" s="15"/>
      <c r="C112" s="20"/>
      <c r="D112" s="17"/>
      <c r="E112" s="17"/>
      <c r="F112" s="20"/>
      <c r="G112" s="60"/>
      <c r="H112" s="60"/>
      <c r="I112" s="61"/>
    </row>
    <row r="113" spans="2:9">
      <c r="B113" s="15" t="s">
        <v>43</v>
      </c>
      <c r="C113" s="20" t="s">
        <v>181</v>
      </c>
      <c r="D113" s="17" t="s">
        <v>12</v>
      </c>
      <c r="E113" s="17">
        <v>2400</v>
      </c>
      <c r="F113" s="20">
        <v>850</v>
      </c>
      <c r="G113" s="60">
        <f t="shared" si="2"/>
        <v>2040000</v>
      </c>
      <c r="H113" s="60">
        <v>100</v>
      </c>
      <c r="I113" s="61">
        <f t="shared" si="3"/>
        <v>240000</v>
      </c>
    </row>
    <row r="114" spans="2:9">
      <c r="B114" s="15"/>
      <c r="C114" s="20"/>
      <c r="D114" s="17"/>
      <c r="E114" s="17"/>
      <c r="F114" s="20"/>
      <c r="G114" s="60"/>
      <c r="H114" s="60"/>
      <c r="I114" s="61"/>
    </row>
    <row r="115" spans="2:9">
      <c r="B115" s="15" t="s">
        <v>44</v>
      </c>
      <c r="C115" s="20" t="s">
        <v>182</v>
      </c>
      <c r="D115" s="17" t="s">
        <v>45</v>
      </c>
      <c r="E115" s="17"/>
      <c r="F115" s="20"/>
      <c r="G115" s="60"/>
      <c r="H115" s="60">
        <v>2000</v>
      </c>
      <c r="I115" s="61">
        <f t="shared" si="3"/>
        <v>0</v>
      </c>
    </row>
    <row r="116" spans="2:9">
      <c r="B116" s="15"/>
      <c r="C116" s="20"/>
      <c r="D116" s="17"/>
      <c r="E116" s="17"/>
      <c r="F116" s="20"/>
      <c r="G116" s="60"/>
      <c r="H116" s="60"/>
      <c r="I116" s="61"/>
    </row>
    <row r="117" spans="2:9">
      <c r="B117" s="15"/>
      <c r="C117" s="27" t="s">
        <v>327</v>
      </c>
      <c r="D117" s="17"/>
      <c r="E117" s="17"/>
      <c r="F117" s="20"/>
      <c r="G117" s="60">
        <f>SUM(G11:G116)</f>
        <v>9862541</v>
      </c>
      <c r="H117" s="60"/>
      <c r="I117" s="61">
        <f>SUM(I11:I116)</f>
        <v>926916</v>
      </c>
    </row>
    <row r="118" spans="2:9">
      <c r="B118" s="15"/>
      <c r="C118" s="20"/>
      <c r="D118" s="17"/>
      <c r="E118" s="17"/>
      <c r="F118" s="20"/>
      <c r="G118" s="60"/>
      <c r="H118" s="60"/>
      <c r="I118" s="61"/>
    </row>
    <row r="119" spans="2:9">
      <c r="B119" s="64" t="s">
        <v>46</v>
      </c>
      <c r="C119" s="21" t="s">
        <v>240</v>
      </c>
      <c r="D119" s="17"/>
      <c r="E119" s="17"/>
      <c r="F119" s="20"/>
      <c r="G119" s="60"/>
      <c r="H119" s="60"/>
      <c r="I119" s="61"/>
    </row>
    <row r="120" spans="2:9">
      <c r="B120" s="15"/>
      <c r="C120" s="20"/>
      <c r="D120" s="17"/>
      <c r="E120" s="17"/>
      <c r="F120" s="20"/>
      <c r="G120" s="60"/>
      <c r="H120" s="60"/>
      <c r="I120" s="61"/>
    </row>
    <row r="121" spans="2:9" ht="30">
      <c r="B121" s="15" t="s">
        <v>14</v>
      </c>
      <c r="C121" s="219" t="s">
        <v>241</v>
      </c>
      <c r="D121" s="17" t="s">
        <v>45</v>
      </c>
      <c r="E121" s="17">
        <v>1</v>
      </c>
      <c r="F121" s="60">
        <v>41000</v>
      </c>
      <c r="G121" s="60">
        <f t="shared" si="2"/>
        <v>41000</v>
      </c>
      <c r="H121" s="60">
        <v>4120</v>
      </c>
      <c r="I121" s="61">
        <f t="shared" si="3"/>
        <v>4120</v>
      </c>
    </row>
    <row r="122" spans="2:9">
      <c r="B122" s="15"/>
      <c r="C122" s="20"/>
      <c r="D122" s="17"/>
      <c r="E122" s="17"/>
      <c r="F122" s="20"/>
      <c r="G122" s="60"/>
      <c r="H122" s="60"/>
      <c r="I122" s="61"/>
    </row>
    <row r="123" spans="2:9">
      <c r="B123" s="15" t="s">
        <v>26</v>
      </c>
      <c r="C123" s="20" t="s">
        <v>242</v>
      </c>
      <c r="D123" s="17" t="s">
        <v>45</v>
      </c>
      <c r="E123" s="17">
        <v>1</v>
      </c>
      <c r="F123" s="60">
        <v>6460984</v>
      </c>
      <c r="G123" s="60">
        <f t="shared" si="2"/>
        <v>6460984</v>
      </c>
      <c r="H123" s="60">
        <v>419250</v>
      </c>
      <c r="I123" s="61">
        <f t="shared" si="3"/>
        <v>419250</v>
      </c>
    </row>
    <row r="124" spans="2:9">
      <c r="B124" s="15"/>
      <c r="C124" s="20"/>
      <c r="D124" s="17"/>
      <c r="E124" s="17"/>
      <c r="F124" s="20"/>
      <c r="G124" s="60"/>
      <c r="H124" s="60"/>
      <c r="I124" s="61"/>
    </row>
    <row r="125" spans="2:9">
      <c r="B125" s="15" t="s">
        <v>47</v>
      </c>
      <c r="C125" s="20" t="s">
        <v>245</v>
      </c>
      <c r="D125" s="17" t="s">
        <v>45</v>
      </c>
      <c r="E125" s="17">
        <v>1</v>
      </c>
      <c r="F125" s="60">
        <v>618700</v>
      </c>
      <c r="G125" s="60">
        <f t="shared" si="2"/>
        <v>618700</v>
      </c>
      <c r="H125" s="60">
        <v>10000</v>
      </c>
      <c r="I125" s="61">
        <f t="shared" si="3"/>
        <v>10000</v>
      </c>
    </row>
    <row r="126" spans="2:9">
      <c r="B126" s="15"/>
      <c r="C126" s="20" t="s">
        <v>247</v>
      </c>
      <c r="D126" s="17"/>
      <c r="E126" s="17"/>
      <c r="F126" s="20"/>
      <c r="G126" s="60"/>
      <c r="H126" s="60"/>
      <c r="I126" s="61"/>
    </row>
    <row r="127" spans="2:9">
      <c r="B127" s="15"/>
      <c r="C127" s="20" t="s">
        <v>48</v>
      </c>
      <c r="D127" s="17"/>
      <c r="E127" s="17"/>
      <c r="F127" s="20"/>
      <c r="G127" s="60"/>
      <c r="H127" s="60"/>
      <c r="I127" s="61"/>
    </row>
    <row r="128" spans="2:9">
      <c r="B128" s="15"/>
      <c r="C128" s="20"/>
      <c r="D128" s="17"/>
      <c r="E128" s="17"/>
      <c r="F128" s="20"/>
      <c r="G128" s="60"/>
      <c r="H128" s="60"/>
      <c r="I128" s="61"/>
    </row>
    <row r="129" spans="2:9">
      <c r="B129" s="15" t="s">
        <v>49</v>
      </c>
      <c r="C129" s="20" t="s">
        <v>91</v>
      </c>
      <c r="D129" s="17" t="s">
        <v>45</v>
      </c>
      <c r="E129" s="17"/>
      <c r="F129" s="60">
        <v>4969530</v>
      </c>
      <c r="G129" s="60">
        <f t="shared" si="2"/>
        <v>0</v>
      </c>
      <c r="H129" s="60">
        <v>419230</v>
      </c>
      <c r="I129" s="61">
        <f t="shared" si="3"/>
        <v>0</v>
      </c>
    </row>
    <row r="130" spans="2:9">
      <c r="B130" s="15"/>
      <c r="C130" s="20"/>
      <c r="D130" s="17"/>
      <c r="E130" s="17"/>
      <c r="F130" s="20"/>
      <c r="G130" s="60">
        <f t="shared" si="2"/>
        <v>0</v>
      </c>
      <c r="H130" s="60"/>
      <c r="I130" s="61"/>
    </row>
    <row r="131" spans="2:9">
      <c r="B131" s="15" t="s">
        <v>50</v>
      </c>
      <c r="C131" s="20" t="s">
        <v>245</v>
      </c>
      <c r="D131" s="17" t="s">
        <v>45</v>
      </c>
      <c r="E131" s="17"/>
      <c r="F131" s="60">
        <v>457004</v>
      </c>
      <c r="G131" s="60">
        <f t="shared" si="2"/>
        <v>0</v>
      </c>
      <c r="H131" s="60">
        <v>10000</v>
      </c>
      <c r="I131" s="61">
        <f t="shared" si="3"/>
        <v>0</v>
      </c>
    </row>
    <row r="132" spans="2:9">
      <c r="B132" s="15"/>
      <c r="C132" s="20" t="s">
        <v>247</v>
      </c>
      <c r="D132" s="17"/>
      <c r="E132" s="17"/>
      <c r="F132" s="20"/>
      <c r="G132" s="60"/>
      <c r="H132" s="60"/>
      <c r="I132" s="61"/>
    </row>
    <row r="133" spans="2:9">
      <c r="B133" s="15"/>
      <c r="C133" s="20" t="s">
        <v>48</v>
      </c>
      <c r="D133" s="17"/>
      <c r="E133" s="17"/>
      <c r="F133" s="20"/>
      <c r="G133" s="60"/>
      <c r="H133" s="60"/>
      <c r="I133" s="61"/>
    </row>
    <row r="134" spans="2:9">
      <c r="B134" s="15"/>
      <c r="C134" s="20"/>
      <c r="D134" s="17"/>
      <c r="E134" s="17"/>
      <c r="F134" s="20"/>
      <c r="G134" s="60"/>
      <c r="H134" s="60"/>
      <c r="I134" s="61"/>
    </row>
    <row r="135" spans="2:9">
      <c r="B135" s="15" t="s">
        <v>52</v>
      </c>
      <c r="C135" s="20" t="s">
        <v>249</v>
      </c>
      <c r="D135" s="17" t="s">
        <v>35</v>
      </c>
      <c r="E135" s="17">
        <v>5</v>
      </c>
      <c r="F135" s="8">
        <v>27540</v>
      </c>
      <c r="G135" s="60">
        <f t="shared" si="2"/>
        <v>137700</v>
      </c>
      <c r="H135" s="60">
        <v>10000</v>
      </c>
      <c r="I135" s="61">
        <f t="shared" si="3"/>
        <v>50000</v>
      </c>
    </row>
    <row r="136" spans="2:9">
      <c r="B136" s="15"/>
      <c r="C136" s="20" t="s">
        <v>248</v>
      </c>
      <c r="D136" s="17"/>
      <c r="E136" s="17"/>
      <c r="F136" s="8"/>
      <c r="G136" s="60"/>
      <c r="H136" s="60"/>
      <c r="I136" s="61"/>
    </row>
    <row r="137" spans="2:9">
      <c r="B137" s="15"/>
      <c r="C137" s="20"/>
      <c r="D137" s="17"/>
      <c r="E137" s="17"/>
      <c r="F137" s="8"/>
      <c r="G137" s="60"/>
      <c r="H137" s="60"/>
      <c r="I137" s="61"/>
    </row>
    <row r="138" spans="2:9">
      <c r="B138" s="15"/>
      <c r="C138" s="20"/>
      <c r="D138" s="17"/>
      <c r="E138" s="17"/>
      <c r="F138" s="8"/>
      <c r="G138" s="60"/>
      <c r="H138" s="60"/>
      <c r="I138" s="61"/>
    </row>
    <row r="139" spans="2:9">
      <c r="B139" s="15" t="s">
        <v>53</v>
      </c>
      <c r="C139" s="20" t="s">
        <v>250</v>
      </c>
      <c r="D139" s="17" t="s">
        <v>35</v>
      </c>
      <c r="E139" s="17">
        <v>20</v>
      </c>
      <c r="F139" s="60">
        <v>27540</v>
      </c>
      <c r="G139" s="60">
        <f t="shared" si="2"/>
        <v>550800</v>
      </c>
      <c r="H139" s="60">
        <v>10000</v>
      </c>
      <c r="I139" s="61">
        <f t="shared" si="3"/>
        <v>200000</v>
      </c>
    </row>
    <row r="140" spans="2:9">
      <c r="B140" s="15"/>
      <c r="C140" s="20" t="s">
        <v>51</v>
      </c>
      <c r="D140" s="17"/>
      <c r="E140" s="17"/>
      <c r="F140" s="20"/>
      <c r="G140" s="60"/>
      <c r="H140" s="60"/>
      <c r="I140" s="61"/>
    </row>
    <row r="141" spans="2:9">
      <c r="B141" s="15"/>
      <c r="C141" s="20"/>
      <c r="D141" s="17"/>
      <c r="E141" s="17"/>
      <c r="F141" s="20"/>
      <c r="G141" s="60"/>
      <c r="H141" s="60"/>
      <c r="I141" s="61"/>
    </row>
    <row r="142" spans="2:9">
      <c r="B142" s="15" t="s">
        <v>92</v>
      </c>
      <c r="C142" s="20" t="s">
        <v>251</v>
      </c>
      <c r="D142" s="17" t="s">
        <v>45</v>
      </c>
      <c r="E142" s="17">
        <v>1</v>
      </c>
      <c r="F142" s="60"/>
      <c r="G142" s="60"/>
      <c r="H142" s="60">
        <v>22500</v>
      </c>
      <c r="I142" s="61">
        <f t="shared" ref="I142:I202" si="4">H142*E142</f>
        <v>22500</v>
      </c>
    </row>
    <row r="143" spans="2:9">
      <c r="B143" s="15"/>
      <c r="C143" s="20"/>
      <c r="D143" s="17"/>
      <c r="E143" s="17"/>
      <c r="F143" s="20"/>
      <c r="G143" s="60"/>
      <c r="H143" s="60"/>
      <c r="I143" s="61"/>
    </row>
    <row r="144" spans="2:9">
      <c r="B144" s="15" t="s">
        <v>93</v>
      </c>
      <c r="C144" s="20" t="s">
        <v>252</v>
      </c>
      <c r="D144" s="17" t="s">
        <v>35</v>
      </c>
      <c r="E144" s="17">
        <v>1</v>
      </c>
      <c r="F144" s="60">
        <v>85000</v>
      </c>
      <c r="G144" s="60">
        <f t="shared" ref="G144:G202" si="5">F144*E144</f>
        <v>85000</v>
      </c>
      <c r="H144" s="60">
        <v>47500</v>
      </c>
      <c r="I144" s="61">
        <f t="shared" si="4"/>
        <v>47500</v>
      </c>
    </row>
    <row r="145" spans="2:9">
      <c r="B145" s="15"/>
      <c r="C145" s="20"/>
      <c r="D145" s="17"/>
      <c r="E145" s="17"/>
      <c r="F145" s="20"/>
      <c r="G145" s="60"/>
      <c r="H145" s="60"/>
      <c r="I145" s="61"/>
    </row>
    <row r="146" spans="2:9">
      <c r="B146" s="15" t="s">
        <v>94</v>
      </c>
      <c r="C146" s="20" t="s">
        <v>182</v>
      </c>
      <c r="D146" s="17" t="s">
        <v>45</v>
      </c>
      <c r="E146" s="17">
        <v>1</v>
      </c>
      <c r="F146" s="20"/>
      <c r="G146" s="60"/>
      <c r="H146" s="60">
        <v>1500</v>
      </c>
      <c r="I146" s="61">
        <f t="shared" si="4"/>
        <v>1500</v>
      </c>
    </row>
    <row r="147" spans="2:9">
      <c r="B147" s="15"/>
      <c r="C147" s="20"/>
      <c r="D147" s="17"/>
      <c r="E147" s="17"/>
      <c r="F147" s="20"/>
      <c r="G147" s="60"/>
      <c r="H147" s="60"/>
      <c r="I147" s="61"/>
    </row>
    <row r="148" spans="2:9">
      <c r="B148" s="15"/>
      <c r="C148" s="27" t="s">
        <v>183</v>
      </c>
      <c r="D148" s="17"/>
      <c r="E148" s="17"/>
      <c r="F148" s="20"/>
      <c r="G148" s="60">
        <f>SUM(G121:G147)</f>
        <v>7894184</v>
      </c>
      <c r="H148" s="60"/>
      <c r="I148" s="61">
        <f>SUM(I121:I147)</f>
        <v>754870</v>
      </c>
    </row>
    <row r="149" spans="2:9">
      <c r="B149" s="15"/>
      <c r="C149" s="20"/>
      <c r="D149" s="17"/>
      <c r="E149" s="17"/>
      <c r="F149" s="20"/>
      <c r="G149" s="60"/>
      <c r="H149" s="60"/>
      <c r="I149" s="61"/>
    </row>
    <row r="150" spans="2:9">
      <c r="B150" s="65" t="s">
        <v>54</v>
      </c>
      <c r="C150" s="66" t="s">
        <v>377</v>
      </c>
      <c r="D150" s="67"/>
      <c r="E150" s="68"/>
      <c r="F150" s="69"/>
      <c r="G150" s="60"/>
      <c r="H150" s="70"/>
      <c r="I150" s="61"/>
    </row>
    <row r="151" spans="2:9">
      <c r="B151" s="65"/>
      <c r="C151" s="71" t="s">
        <v>142</v>
      </c>
      <c r="D151" s="67"/>
      <c r="E151" s="72"/>
      <c r="F151" s="69"/>
      <c r="G151" s="60"/>
      <c r="H151" s="70"/>
      <c r="I151" s="61"/>
    </row>
    <row r="152" spans="2:9">
      <c r="B152" s="65" t="s">
        <v>20</v>
      </c>
      <c r="C152" s="73" t="s">
        <v>95</v>
      </c>
      <c r="D152" s="67" t="s">
        <v>11</v>
      </c>
      <c r="E152" s="72"/>
      <c r="F152" s="69">
        <v>315000</v>
      </c>
      <c r="G152" s="60">
        <f t="shared" si="5"/>
        <v>0</v>
      </c>
      <c r="H152" s="70">
        <v>24000</v>
      </c>
      <c r="I152" s="61">
        <f t="shared" si="4"/>
        <v>0</v>
      </c>
    </row>
    <row r="153" spans="2:9">
      <c r="B153" s="65" t="s">
        <v>21</v>
      </c>
      <c r="C153" s="73" t="s">
        <v>96</v>
      </c>
      <c r="D153" s="67" t="s">
        <v>11</v>
      </c>
      <c r="E153" s="72"/>
      <c r="F153" s="69">
        <v>229000</v>
      </c>
      <c r="G153" s="60">
        <f t="shared" si="5"/>
        <v>0</v>
      </c>
      <c r="H153" s="70">
        <v>24000</v>
      </c>
      <c r="I153" s="61">
        <f t="shared" si="4"/>
        <v>0</v>
      </c>
    </row>
    <row r="154" spans="2:9">
      <c r="B154" s="65" t="s">
        <v>22</v>
      </c>
      <c r="C154" s="73" t="s">
        <v>97</v>
      </c>
      <c r="D154" s="67" t="s">
        <v>11</v>
      </c>
      <c r="E154" s="74"/>
      <c r="F154" s="75">
        <v>221650</v>
      </c>
      <c r="G154" s="60">
        <f t="shared" si="5"/>
        <v>0</v>
      </c>
      <c r="H154" s="70">
        <v>24100</v>
      </c>
      <c r="I154" s="61">
        <f t="shared" si="4"/>
        <v>0</v>
      </c>
    </row>
    <row r="155" spans="2:9">
      <c r="B155" s="65" t="s">
        <v>23</v>
      </c>
      <c r="C155" s="73" t="s">
        <v>98</v>
      </c>
      <c r="D155" s="67" t="s">
        <v>11</v>
      </c>
      <c r="E155" s="74">
        <v>8</v>
      </c>
      <c r="F155" s="76">
        <v>215687</v>
      </c>
      <c r="G155" s="60">
        <f t="shared" si="5"/>
        <v>1725496</v>
      </c>
      <c r="H155" s="70">
        <v>24100</v>
      </c>
      <c r="I155" s="61">
        <f t="shared" si="4"/>
        <v>192800</v>
      </c>
    </row>
    <row r="156" spans="2:9">
      <c r="B156" s="65" t="s">
        <v>24</v>
      </c>
      <c r="C156" s="73" t="s">
        <v>99</v>
      </c>
      <c r="D156" s="67" t="s">
        <v>11</v>
      </c>
      <c r="E156" s="74"/>
      <c r="F156" s="76">
        <v>195756</v>
      </c>
      <c r="G156" s="60">
        <f t="shared" si="5"/>
        <v>0</v>
      </c>
      <c r="H156" s="70">
        <v>24100</v>
      </c>
      <c r="I156" s="61">
        <f t="shared" si="4"/>
        <v>0</v>
      </c>
    </row>
    <row r="157" spans="2:9">
      <c r="B157" s="65" t="s">
        <v>25</v>
      </c>
      <c r="C157" s="73" t="s">
        <v>100</v>
      </c>
      <c r="D157" s="67" t="s">
        <v>11</v>
      </c>
      <c r="E157" s="74">
        <v>6</v>
      </c>
      <c r="F157" s="75">
        <v>175840</v>
      </c>
      <c r="G157" s="60">
        <f t="shared" si="5"/>
        <v>1055040</v>
      </c>
      <c r="H157" s="70">
        <v>24100</v>
      </c>
      <c r="I157" s="61">
        <f t="shared" si="4"/>
        <v>144600</v>
      </c>
    </row>
    <row r="158" spans="2:9">
      <c r="B158" s="65" t="s">
        <v>55</v>
      </c>
      <c r="C158" s="73" t="s">
        <v>101</v>
      </c>
      <c r="D158" s="67" t="s">
        <v>11</v>
      </c>
      <c r="E158" s="74">
        <v>131</v>
      </c>
      <c r="F158" s="75">
        <v>125105</v>
      </c>
      <c r="G158" s="60">
        <f t="shared" si="5"/>
        <v>16388755</v>
      </c>
      <c r="H158" s="70">
        <v>24100</v>
      </c>
      <c r="I158" s="61">
        <f t="shared" si="4"/>
        <v>3157100</v>
      </c>
    </row>
    <row r="159" spans="2:9">
      <c r="B159" s="65" t="s">
        <v>56</v>
      </c>
      <c r="C159" s="73" t="s">
        <v>379</v>
      </c>
      <c r="D159" s="67" t="s">
        <v>11</v>
      </c>
      <c r="E159" s="74">
        <v>30</v>
      </c>
      <c r="F159" s="69">
        <v>5320</v>
      </c>
      <c r="G159" s="60">
        <f t="shared" si="5"/>
        <v>159600</v>
      </c>
      <c r="H159" s="70">
        <v>528</v>
      </c>
      <c r="I159" s="61">
        <f t="shared" si="4"/>
        <v>15840</v>
      </c>
    </row>
    <row r="160" spans="2:9">
      <c r="B160" s="65" t="s">
        <v>57</v>
      </c>
      <c r="C160" s="73" t="s">
        <v>255</v>
      </c>
      <c r="D160" s="67" t="s">
        <v>11</v>
      </c>
      <c r="E160" s="74">
        <v>55</v>
      </c>
      <c r="F160" s="69">
        <v>6800</v>
      </c>
      <c r="G160" s="60">
        <f t="shared" si="5"/>
        <v>374000</v>
      </c>
      <c r="H160" s="70">
        <v>710</v>
      </c>
      <c r="I160" s="61">
        <f t="shared" si="4"/>
        <v>39050</v>
      </c>
    </row>
    <row r="161" spans="2:9">
      <c r="B161" s="65" t="s">
        <v>58</v>
      </c>
      <c r="C161" s="73" t="s">
        <v>256</v>
      </c>
      <c r="D161" s="67" t="s">
        <v>11</v>
      </c>
      <c r="E161" s="74">
        <v>262</v>
      </c>
      <c r="F161" s="69">
        <v>1250</v>
      </c>
      <c r="G161" s="60">
        <f t="shared" si="5"/>
        <v>327500</v>
      </c>
      <c r="H161" s="70">
        <v>120</v>
      </c>
      <c r="I161" s="61">
        <f t="shared" si="4"/>
        <v>31440</v>
      </c>
    </row>
    <row r="162" spans="2:9" ht="25.5">
      <c r="B162" s="65" t="s">
        <v>59</v>
      </c>
      <c r="C162" s="73" t="s">
        <v>257</v>
      </c>
      <c r="D162" s="67" t="s">
        <v>12</v>
      </c>
      <c r="E162" s="74"/>
      <c r="F162" s="69">
        <v>3000</v>
      </c>
      <c r="G162" s="60">
        <f t="shared" si="5"/>
        <v>0</v>
      </c>
      <c r="H162" s="70">
        <v>305</v>
      </c>
      <c r="I162" s="61">
        <f t="shared" si="4"/>
        <v>0</v>
      </c>
    </row>
    <row r="163" spans="2:9" ht="25.5">
      <c r="B163" s="65" t="s">
        <v>61</v>
      </c>
      <c r="C163" s="73" t="s">
        <v>258</v>
      </c>
      <c r="D163" s="67" t="s">
        <v>12</v>
      </c>
      <c r="E163" s="74">
        <v>1800</v>
      </c>
      <c r="F163" s="69">
        <v>2500</v>
      </c>
      <c r="G163" s="60">
        <f t="shared" si="5"/>
        <v>4500000</v>
      </c>
      <c r="H163" s="70">
        <v>305</v>
      </c>
      <c r="I163" s="61">
        <f t="shared" si="4"/>
        <v>549000</v>
      </c>
    </row>
    <row r="164" spans="2:9" ht="25.5">
      <c r="B164" s="65" t="s">
        <v>62</v>
      </c>
      <c r="C164" s="73" t="s">
        <v>259</v>
      </c>
      <c r="D164" s="67" t="s">
        <v>12</v>
      </c>
      <c r="E164" s="74">
        <v>5400</v>
      </c>
      <c r="F164" s="69">
        <v>1000</v>
      </c>
      <c r="G164" s="60">
        <f t="shared" si="5"/>
        <v>5400000</v>
      </c>
      <c r="H164" s="70">
        <v>215</v>
      </c>
      <c r="I164" s="61">
        <f t="shared" si="4"/>
        <v>1161000</v>
      </c>
    </row>
    <row r="165" spans="2:9" ht="25.5">
      <c r="B165" s="65" t="s">
        <v>63</v>
      </c>
      <c r="C165" s="73" t="s">
        <v>260</v>
      </c>
      <c r="D165" s="67" t="s">
        <v>12</v>
      </c>
      <c r="E165" s="74"/>
      <c r="F165" s="69">
        <v>400</v>
      </c>
      <c r="G165" s="60">
        <f t="shared" si="5"/>
        <v>0</v>
      </c>
      <c r="H165" s="70">
        <v>125</v>
      </c>
      <c r="I165" s="61">
        <f t="shared" si="4"/>
        <v>0</v>
      </c>
    </row>
    <row r="166" spans="2:9">
      <c r="B166" s="65" t="s">
        <v>88</v>
      </c>
      <c r="C166" s="73" t="s">
        <v>60</v>
      </c>
      <c r="D166" s="67" t="s">
        <v>11</v>
      </c>
      <c r="E166" s="74">
        <v>60</v>
      </c>
      <c r="F166" s="69">
        <v>2100</v>
      </c>
      <c r="G166" s="60">
        <f t="shared" si="5"/>
        <v>126000</v>
      </c>
      <c r="H166" s="70">
        <v>310</v>
      </c>
      <c r="I166" s="61">
        <f t="shared" si="4"/>
        <v>18600</v>
      </c>
    </row>
    <row r="167" spans="2:9">
      <c r="B167" s="65" t="s">
        <v>102</v>
      </c>
      <c r="C167" s="73" t="s">
        <v>261</v>
      </c>
      <c r="D167" s="67" t="s">
        <v>11</v>
      </c>
      <c r="E167" s="68"/>
      <c r="F167" s="69"/>
      <c r="G167" s="60">
        <f t="shared" si="5"/>
        <v>0</v>
      </c>
      <c r="H167" s="70"/>
      <c r="I167" s="61"/>
    </row>
    <row r="168" spans="2:9">
      <c r="B168" s="65" t="s">
        <v>103</v>
      </c>
      <c r="C168" s="77" t="s">
        <v>262</v>
      </c>
      <c r="D168" s="67" t="s">
        <v>11</v>
      </c>
      <c r="E168" s="74">
        <v>8</v>
      </c>
      <c r="F168" s="74">
        <v>85000</v>
      </c>
      <c r="G168" s="60">
        <f t="shared" si="5"/>
        <v>680000</v>
      </c>
      <c r="H168" s="70">
        <v>25000</v>
      </c>
      <c r="I168" s="61">
        <f t="shared" si="4"/>
        <v>200000</v>
      </c>
    </row>
    <row r="169" spans="2:9">
      <c r="B169" s="65" t="s">
        <v>104</v>
      </c>
      <c r="C169" s="77" t="s">
        <v>182</v>
      </c>
      <c r="D169" s="67" t="s">
        <v>11</v>
      </c>
      <c r="E169" s="76">
        <f>E158+E157+E156+E155+E154+E153+E152</f>
        <v>145</v>
      </c>
      <c r="F169" s="74"/>
      <c r="G169" s="60"/>
      <c r="H169" s="70">
        <v>1500</v>
      </c>
      <c r="I169" s="61">
        <f t="shared" si="4"/>
        <v>217500</v>
      </c>
    </row>
    <row r="170" spans="2:9">
      <c r="B170" s="65"/>
      <c r="C170" s="66" t="s">
        <v>263</v>
      </c>
      <c r="D170" s="67"/>
      <c r="E170" s="68"/>
      <c r="F170" s="69"/>
      <c r="G170" s="60">
        <f>SUM(G152:G169)</f>
        <v>30736391</v>
      </c>
      <c r="H170" s="70"/>
      <c r="I170" s="61">
        <f>SUM(I152:I169)</f>
        <v>5726930</v>
      </c>
    </row>
    <row r="171" spans="2:9">
      <c r="B171" s="65"/>
      <c r="C171" s="73"/>
      <c r="D171" s="67"/>
      <c r="E171" s="68"/>
      <c r="F171" s="69"/>
      <c r="G171" s="60"/>
      <c r="H171" s="70"/>
      <c r="I171" s="61"/>
    </row>
    <row r="172" spans="2:9">
      <c r="B172" s="65"/>
      <c r="C172" s="73"/>
      <c r="D172" s="67"/>
      <c r="E172" s="68"/>
      <c r="F172" s="69"/>
      <c r="G172" s="60"/>
      <c r="H172" s="70"/>
      <c r="I172" s="61"/>
    </row>
    <row r="173" spans="2:9">
      <c r="B173" s="65" t="s">
        <v>64</v>
      </c>
      <c r="C173" s="78" t="s">
        <v>264</v>
      </c>
      <c r="D173" s="67"/>
      <c r="E173" s="68"/>
      <c r="F173" s="69"/>
      <c r="G173" s="60"/>
      <c r="H173" s="70"/>
      <c r="I173" s="61"/>
    </row>
    <row r="174" spans="2:9">
      <c r="B174" s="65"/>
      <c r="C174" s="78"/>
      <c r="D174" s="67"/>
      <c r="E174" s="68"/>
      <c r="F174" s="69"/>
      <c r="G174" s="60"/>
      <c r="H174" s="70"/>
      <c r="I174" s="61"/>
    </row>
    <row r="175" spans="2:9">
      <c r="B175" s="65"/>
      <c r="C175" s="79" t="s">
        <v>142</v>
      </c>
      <c r="D175" s="67"/>
      <c r="E175" s="68"/>
      <c r="F175" s="69"/>
      <c r="G175" s="60"/>
      <c r="H175" s="70"/>
      <c r="I175" s="61"/>
    </row>
    <row r="176" spans="2:9">
      <c r="B176" s="65"/>
      <c r="C176" s="79"/>
      <c r="D176" s="67"/>
      <c r="E176" s="68"/>
      <c r="F176" s="69"/>
      <c r="G176" s="60"/>
      <c r="H176" s="70"/>
      <c r="I176" s="61"/>
    </row>
    <row r="177" spans="2:9">
      <c r="B177" s="65" t="s">
        <v>65</v>
      </c>
      <c r="C177" s="77" t="s">
        <v>266</v>
      </c>
      <c r="D177" s="67" t="s">
        <v>11</v>
      </c>
      <c r="E177" s="80">
        <v>1</v>
      </c>
      <c r="F177" s="81">
        <v>361108</v>
      </c>
      <c r="G177" s="60">
        <f t="shared" si="5"/>
        <v>361108</v>
      </c>
      <c r="H177" s="70">
        <v>5200</v>
      </c>
      <c r="I177" s="61">
        <f t="shared" si="4"/>
        <v>5200</v>
      </c>
    </row>
    <row r="178" spans="2:9">
      <c r="B178" s="65"/>
      <c r="C178" s="82"/>
      <c r="D178" s="67"/>
      <c r="E178" s="83"/>
      <c r="F178" s="20"/>
      <c r="G178" s="60"/>
      <c r="H178" s="70"/>
      <c r="I178" s="61"/>
    </row>
    <row r="179" spans="2:9">
      <c r="B179" s="65" t="s">
        <v>67</v>
      </c>
      <c r="C179" s="84" t="s">
        <v>267</v>
      </c>
      <c r="D179" s="67" t="s">
        <v>11</v>
      </c>
      <c r="E179" s="83">
        <v>1</v>
      </c>
      <c r="F179" s="81">
        <v>352066</v>
      </c>
      <c r="G179" s="60">
        <f t="shared" si="5"/>
        <v>352066</v>
      </c>
      <c r="H179" s="70">
        <v>5200</v>
      </c>
      <c r="I179" s="61">
        <f t="shared" si="4"/>
        <v>5200</v>
      </c>
    </row>
    <row r="180" spans="2:9">
      <c r="B180" s="65"/>
      <c r="C180" s="82"/>
      <c r="D180" s="67"/>
      <c r="E180" s="83"/>
      <c r="F180" s="20"/>
      <c r="G180" s="60"/>
      <c r="H180" s="70"/>
      <c r="I180" s="61"/>
    </row>
    <row r="181" spans="2:9">
      <c r="B181" s="65" t="s">
        <v>68</v>
      </c>
      <c r="C181" s="84" t="s">
        <v>268</v>
      </c>
      <c r="D181" s="67" t="s">
        <v>11</v>
      </c>
      <c r="E181" s="83">
        <v>1</v>
      </c>
      <c r="F181" s="81">
        <v>84525</v>
      </c>
      <c r="G181" s="60">
        <f t="shared" si="5"/>
        <v>84525</v>
      </c>
      <c r="H181" s="70">
        <v>400</v>
      </c>
      <c r="I181" s="61">
        <f t="shared" si="4"/>
        <v>400</v>
      </c>
    </row>
    <row r="182" spans="2:9">
      <c r="B182" s="65"/>
      <c r="C182" s="85"/>
      <c r="D182" s="67"/>
      <c r="E182" s="83"/>
      <c r="F182" s="20"/>
      <c r="G182" s="60"/>
      <c r="H182" s="70"/>
      <c r="I182" s="61"/>
    </row>
    <row r="183" spans="2:9">
      <c r="B183" s="65" t="s">
        <v>76</v>
      </c>
      <c r="C183" s="77" t="s">
        <v>75</v>
      </c>
      <c r="D183" s="67" t="s">
        <v>11</v>
      </c>
      <c r="E183" s="83">
        <v>1</v>
      </c>
      <c r="F183" s="81">
        <v>12158</v>
      </c>
      <c r="G183" s="60">
        <f t="shared" si="5"/>
        <v>12158</v>
      </c>
      <c r="H183" s="70">
        <v>1500</v>
      </c>
      <c r="I183" s="61">
        <f t="shared" si="4"/>
        <v>1500</v>
      </c>
    </row>
    <row r="184" spans="2:9">
      <c r="B184" s="65" t="s">
        <v>77</v>
      </c>
      <c r="C184" s="77" t="s">
        <v>270</v>
      </c>
      <c r="D184" s="67"/>
      <c r="E184" s="80"/>
      <c r="F184" s="20"/>
      <c r="G184" s="60"/>
      <c r="H184" s="70"/>
      <c r="I184" s="61"/>
    </row>
    <row r="185" spans="2:9">
      <c r="B185" s="65" t="s">
        <v>78</v>
      </c>
      <c r="C185" s="77" t="s">
        <v>271</v>
      </c>
      <c r="D185" s="67" t="s">
        <v>11</v>
      </c>
      <c r="E185" s="80">
        <v>1</v>
      </c>
      <c r="F185" s="86">
        <v>1000</v>
      </c>
      <c r="G185" s="60">
        <f t="shared" si="5"/>
        <v>1000</v>
      </c>
      <c r="H185" s="70">
        <v>100</v>
      </c>
      <c r="I185" s="61">
        <f t="shared" si="4"/>
        <v>100</v>
      </c>
    </row>
    <row r="186" spans="2:9">
      <c r="B186" s="65"/>
      <c r="C186" s="79" t="s">
        <v>272</v>
      </c>
      <c r="D186" s="67"/>
      <c r="E186" s="80"/>
      <c r="F186" s="20"/>
      <c r="G186" s="60"/>
      <c r="H186" s="70"/>
      <c r="I186" s="61"/>
    </row>
    <row r="187" spans="2:9">
      <c r="B187" s="65" t="s">
        <v>79</v>
      </c>
      <c r="C187" s="77" t="s">
        <v>273</v>
      </c>
      <c r="D187" s="67" t="s">
        <v>11</v>
      </c>
      <c r="E187" s="80">
        <v>1</v>
      </c>
      <c r="F187" s="77"/>
      <c r="G187" s="60">
        <f t="shared" si="5"/>
        <v>0</v>
      </c>
      <c r="H187" s="70">
        <v>100000</v>
      </c>
      <c r="I187" s="61">
        <f t="shared" si="4"/>
        <v>100000</v>
      </c>
    </row>
    <row r="188" spans="2:9">
      <c r="B188" s="65"/>
      <c r="C188" s="77" t="s">
        <v>275</v>
      </c>
      <c r="D188" s="67"/>
      <c r="E188" s="68"/>
      <c r="F188" s="69"/>
      <c r="G188" s="60"/>
      <c r="H188" s="70"/>
      <c r="I188" s="61"/>
    </row>
    <row r="189" spans="2:9">
      <c r="B189" s="65"/>
      <c r="C189" s="73" t="s">
        <v>274</v>
      </c>
      <c r="D189" s="67"/>
      <c r="E189" s="68"/>
      <c r="F189" s="69"/>
      <c r="G189" s="60"/>
      <c r="H189" s="70"/>
      <c r="I189" s="61"/>
    </row>
    <row r="190" spans="2:9">
      <c r="B190" s="65"/>
      <c r="C190" s="66" t="s">
        <v>373</v>
      </c>
      <c r="D190" s="67"/>
      <c r="E190" s="68"/>
      <c r="F190" s="87"/>
      <c r="G190" s="60">
        <f>SUM(G177:G189)</f>
        <v>810857</v>
      </c>
      <c r="H190" s="70"/>
      <c r="I190" s="61">
        <f>SUM(I177:I189)</f>
        <v>112400</v>
      </c>
    </row>
    <row r="191" spans="2:9">
      <c r="B191" s="65" t="s">
        <v>69</v>
      </c>
      <c r="C191" s="88" t="s">
        <v>277</v>
      </c>
      <c r="D191" s="67"/>
      <c r="E191" s="68"/>
      <c r="F191" s="69"/>
      <c r="G191" s="60"/>
      <c r="H191" s="70"/>
      <c r="I191" s="61"/>
    </row>
    <row r="192" spans="2:9">
      <c r="B192" s="65"/>
      <c r="C192" s="88" t="s">
        <v>378</v>
      </c>
      <c r="D192" s="67"/>
      <c r="E192" s="68"/>
      <c r="F192" s="69"/>
      <c r="G192" s="60"/>
      <c r="H192" s="70"/>
      <c r="I192" s="61"/>
    </row>
    <row r="193" spans="2:9">
      <c r="B193" s="65" t="s">
        <v>70</v>
      </c>
      <c r="C193" s="89" t="s">
        <v>66</v>
      </c>
      <c r="D193" s="67" t="s">
        <v>11</v>
      </c>
      <c r="E193" s="80">
        <v>5</v>
      </c>
      <c r="F193" s="69">
        <v>5101</v>
      </c>
      <c r="G193" s="60">
        <f t="shared" si="5"/>
        <v>25505</v>
      </c>
      <c r="H193" s="70">
        <v>1250</v>
      </c>
      <c r="I193" s="61">
        <f t="shared" si="4"/>
        <v>6250</v>
      </c>
    </row>
    <row r="194" spans="2:9">
      <c r="B194" s="65" t="s">
        <v>71</v>
      </c>
      <c r="C194" s="89" t="s">
        <v>278</v>
      </c>
      <c r="D194" s="67" t="s">
        <v>11</v>
      </c>
      <c r="E194" s="80">
        <v>5</v>
      </c>
      <c r="F194" s="90">
        <v>61210</v>
      </c>
      <c r="G194" s="60">
        <f t="shared" si="5"/>
        <v>306050</v>
      </c>
      <c r="H194" s="70">
        <v>5140</v>
      </c>
      <c r="I194" s="61">
        <f t="shared" si="4"/>
        <v>25700</v>
      </c>
    </row>
    <row r="195" spans="2:9">
      <c r="B195" s="65" t="s">
        <v>72</v>
      </c>
      <c r="C195" s="89" t="s">
        <v>279</v>
      </c>
      <c r="D195" s="67" t="s">
        <v>11</v>
      </c>
      <c r="E195" s="80">
        <v>5</v>
      </c>
      <c r="F195" s="91">
        <v>19875</v>
      </c>
      <c r="G195" s="60">
        <f t="shared" si="5"/>
        <v>99375</v>
      </c>
      <c r="H195" s="70">
        <v>545</v>
      </c>
      <c r="I195" s="61">
        <f t="shared" si="4"/>
        <v>2725</v>
      </c>
    </row>
    <row r="196" spans="2:9">
      <c r="B196" s="65" t="s">
        <v>73</v>
      </c>
      <c r="C196" s="89" t="s">
        <v>280</v>
      </c>
      <c r="D196" s="67" t="s">
        <v>11</v>
      </c>
      <c r="E196" s="80">
        <v>2</v>
      </c>
      <c r="F196" s="69">
        <v>897</v>
      </c>
      <c r="G196" s="60">
        <f t="shared" si="5"/>
        <v>1794</v>
      </c>
      <c r="H196" s="70">
        <v>145</v>
      </c>
      <c r="I196" s="61">
        <f t="shared" si="4"/>
        <v>290</v>
      </c>
    </row>
    <row r="197" spans="2:9">
      <c r="B197" s="65" t="s">
        <v>82</v>
      </c>
      <c r="C197" s="89" t="s">
        <v>281</v>
      </c>
      <c r="D197" s="67" t="s">
        <v>80</v>
      </c>
      <c r="E197" s="80">
        <v>2</v>
      </c>
      <c r="F197" s="69">
        <v>3088</v>
      </c>
      <c r="G197" s="60">
        <f t="shared" si="5"/>
        <v>6176</v>
      </c>
      <c r="H197" s="70">
        <v>420</v>
      </c>
      <c r="I197" s="61">
        <f t="shared" si="4"/>
        <v>840</v>
      </c>
    </row>
    <row r="198" spans="2:9">
      <c r="B198" s="65" t="s">
        <v>83</v>
      </c>
      <c r="C198" s="89" t="s">
        <v>282</v>
      </c>
      <c r="D198" s="67" t="s">
        <v>80</v>
      </c>
      <c r="E198" s="80">
        <v>1</v>
      </c>
      <c r="F198" s="69">
        <v>5340</v>
      </c>
      <c r="G198" s="60">
        <f t="shared" si="5"/>
        <v>5340</v>
      </c>
      <c r="H198" s="70">
        <v>1250</v>
      </c>
      <c r="I198" s="61">
        <f t="shared" si="4"/>
        <v>1250</v>
      </c>
    </row>
    <row r="199" spans="2:9">
      <c r="B199" s="65" t="s">
        <v>84</v>
      </c>
      <c r="C199" s="89" t="s">
        <v>283</v>
      </c>
      <c r="D199" s="67" t="s">
        <v>81</v>
      </c>
      <c r="E199" s="80">
        <v>1</v>
      </c>
      <c r="F199" s="90">
        <v>560000</v>
      </c>
      <c r="G199" s="60">
        <f t="shared" si="5"/>
        <v>560000</v>
      </c>
      <c r="H199" s="70">
        <v>38450</v>
      </c>
      <c r="I199" s="61">
        <f t="shared" si="4"/>
        <v>38450</v>
      </c>
    </row>
    <row r="200" spans="2:9">
      <c r="B200" s="92"/>
      <c r="C200" s="93" t="s">
        <v>284</v>
      </c>
      <c r="D200" s="93"/>
      <c r="E200" s="93"/>
      <c r="F200" s="94"/>
      <c r="G200" s="60">
        <f>SUM(G193:G199)</f>
        <v>1004240</v>
      </c>
      <c r="H200" s="95"/>
      <c r="I200" s="61">
        <f>SUM(I193:I199)</f>
        <v>75505</v>
      </c>
    </row>
    <row r="201" spans="2:9">
      <c r="B201" s="65" t="s">
        <v>89</v>
      </c>
      <c r="C201" s="66" t="s">
        <v>285</v>
      </c>
      <c r="D201" s="67"/>
      <c r="E201" s="68"/>
      <c r="F201" s="69"/>
      <c r="G201" s="60"/>
      <c r="H201" s="70"/>
      <c r="I201" s="61"/>
    </row>
    <row r="202" spans="2:9">
      <c r="B202" s="65" t="s">
        <v>85</v>
      </c>
      <c r="C202" s="73" t="s">
        <v>286</v>
      </c>
      <c r="D202" s="67" t="s">
        <v>81</v>
      </c>
      <c r="E202" s="68">
        <v>45</v>
      </c>
      <c r="F202" s="96">
        <v>41200</v>
      </c>
      <c r="G202" s="60">
        <f t="shared" si="5"/>
        <v>1854000</v>
      </c>
      <c r="H202" s="97">
        <v>3000</v>
      </c>
      <c r="I202" s="61">
        <f t="shared" si="4"/>
        <v>135000</v>
      </c>
    </row>
    <row r="203" spans="2:9">
      <c r="B203" s="65"/>
      <c r="C203" s="73" t="s">
        <v>287</v>
      </c>
      <c r="D203" s="67"/>
      <c r="E203" s="68"/>
      <c r="F203" s="82"/>
      <c r="G203" s="60"/>
      <c r="H203" s="97"/>
      <c r="I203" s="61"/>
    </row>
    <row r="204" spans="2:9">
      <c r="B204" s="65"/>
      <c r="C204" s="73" t="s">
        <v>288</v>
      </c>
      <c r="D204" s="67"/>
      <c r="E204" s="68"/>
      <c r="F204" s="82"/>
      <c r="G204" s="60"/>
      <c r="H204" s="97"/>
      <c r="I204" s="61"/>
    </row>
    <row r="205" spans="2:9">
      <c r="B205" s="65"/>
      <c r="C205" s="73" t="s">
        <v>106</v>
      </c>
      <c r="D205" s="67"/>
      <c r="E205" s="68"/>
      <c r="F205" s="96"/>
      <c r="G205" s="60"/>
      <c r="H205" s="97"/>
      <c r="I205" s="61"/>
    </row>
    <row r="206" spans="2:9">
      <c r="B206" s="65"/>
      <c r="C206" s="73"/>
      <c r="D206" s="67"/>
      <c r="E206" s="68"/>
      <c r="F206" s="82"/>
      <c r="G206" s="60"/>
      <c r="H206" s="97"/>
      <c r="I206" s="61"/>
    </row>
    <row r="207" spans="2:9">
      <c r="B207" s="65" t="s">
        <v>86</v>
      </c>
      <c r="C207" s="73" t="s">
        <v>290</v>
      </c>
      <c r="D207" s="67" t="s">
        <v>81</v>
      </c>
      <c r="E207" s="68">
        <v>25</v>
      </c>
      <c r="F207" s="96">
        <v>50300</v>
      </c>
      <c r="G207" s="60">
        <f t="shared" ref="G207:G218" si="6">F207*E207</f>
        <v>1257500</v>
      </c>
      <c r="H207" s="97">
        <v>3500</v>
      </c>
      <c r="I207" s="61">
        <f t="shared" ref="I207:I218" si="7">H207*E207</f>
        <v>87500</v>
      </c>
    </row>
    <row r="208" spans="2:9">
      <c r="B208" s="98"/>
      <c r="C208" s="73" t="s">
        <v>287</v>
      </c>
      <c r="D208" s="73"/>
      <c r="E208" s="66"/>
      <c r="F208" s="79"/>
      <c r="G208" s="60"/>
      <c r="H208" s="97"/>
      <c r="I208" s="61"/>
    </row>
    <row r="209" spans="2:9">
      <c r="B209" s="98"/>
      <c r="C209" s="73" t="s">
        <v>288</v>
      </c>
      <c r="D209" s="73"/>
      <c r="E209" s="66"/>
      <c r="F209" s="86"/>
      <c r="G209" s="60"/>
      <c r="H209" s="97"/>
      <c r="I209" s="61"/>
    </row>
    <row r="210" spans="2:9">
      <c r="B210" s="65"/>
      <c r="C210" s="73" t="s">
        <v>292</v>
      </c>
      <c r="D210" s="67"/>
      <c r="E210" s="68"/>
      <c r="F210" s="86"/>
      <c r="G210" s="60"/>
      <c r="H210" s="97"/>
      <c r="I210" s="61"/>
    </row>
    <row r="211" spans="2:9">
      <c r="B211" s="65"/>
      <c r="C211" s="73"/>
      <c r="D211" s="67"/>
      <c r="E211" s="68"/>
      <c r="F211" s="77"/>
      <c r="G211" s="60"/>
      <c r="H211" s="97"/>
      <c r="I211" s="61"/>
    </row>
    <row r="212" spans="2:9">
      <c r="B212" s="65" t="s">
        <v>87</v>
      </c>
      <c r="C212" s="73" t="s">
        <v>293</v>
      </c>
      <c r="D212" s="67" t="s">
        <v>81</v>
      </c>
      <c r="E212" s="68">
        <v>8</v>
      </c>
      <c r="F212" s="99">
        <v>100500</v>
      </c>
      <c r="G212" s="60">
        <f t="shared" si="6"/>
        <v>804000</v>
      </c>
      <c r="H212" s="97">
        <v>4000</v>
      </c>
      <c r="I212" s="61">
        <f t="shared" si="7"/>
        <v>32000</v>
      </c>
    </row>
    <row r="213" spans="2:9">
      <c r="B213" s="65" t="s">
        <v>1</v>
      </c>
      <c r="C213" s="73" t="s">
        <v>380</v>
      </c>
      <c r="D213" s="67"/>
      <c r="E213" s="68"/>
      <c r="F213" s="69"/>
      <c r="G213" s="60"/>
      <c r="H213" s="70"/>
      <c r="I213" s="61"/>
    </row>
    <row r="214" spans="2:9">
      <c r="B214" s="65"/>
      <c r="C214" s="73" t="s">
        <v>295</v>
      </c>
      <c r="D214" s="67"/>
      <c r="E214" s="68"/>
      <c r="F214" s="69"/>
      <c r="G214" s="60"/>
      <c r="H214" s="70"/>
      <c r="I214" s="61"/>
    </row>
    <row r="215" spans="2:9">
      <c r="B215" s="65"/>
      <c r="C215" s="73" t="s">
        <v>296</v>
      </c>
      <c r="D215" s="67"/>
      <c r="E215" s="68"/>
      <c r="F215" s="69"/>
      <c r="G215" s="60"/>
      <c r="H215" s="70"/>
      <c r="I215" s="61"/>
    </row>
    <row r="216" spans="2:9">
      <c r="B216" s="100"/>
      <c r="C216" s="93" t="s">
        <v>297</v>
      </c>
      <c r="D216" s="101"/>
      <c r="E216" s="101"/>
      <c r="F216" s="102"/>
      <c r="G216" s="60">
        <f>SUM(G193:G215)</f>
        <v>5923980</v>
      </c>
      <c r="H216" s="103"/>
      <c r="I216" s="61">
        <f>SUM(I193:I215)</f>
        <v>405510</v>
      </c>
    </row>
    <row r="217" spans="2:9">
      <c r="B217" s="65"/>
      <c r="C217" s="104"/>
      <c r="D217" s="67"/>
      <c r="E217" s="68"/>
      <c r="F217" s="69"/>
      <c r="G217" s="60"/>
      <c r="H217" s="70"/>
      <c r="I217" s="61"/>
    </row>
    <row r="218" spans="2:9">
      <c r="B218" s="65" t="s">
        <v>90</v>
      </c>
      <c r="C218" s="66" t="s">
        <v>298</v>
      </c>
      <c r="D218" s="67" t="s">
        <v>107</v>
      </c>
      <c r="E218" s="68">
        <v>1</v>
      </c>
      <c r="F218" s="69">
        <v>3000000</v>
      </c>
      <c r="G218" s="60">
        <f t="shared" si="6"/>
        <v>3000000</v>
      </c>
      <c r="H218" s="70">
        <v>500000</v>
      </c>
      <c r="I218" s="61">
        <f t="shared" si="7"/>
        <v>500000</v>
      </c>
    </row>
    <row r="219" spans="2:9">
      <c r="B219" s="65"/>
      <c r="C219" s="73"/>
      <c r="D219" s="67"/>
      <c r="E219" s="68"/>
      <c r="F219" s="105"/>
      <c r="G219" s="70"/>
      <c r="H219" s="70"/>
      <c r="I219" s="106"/>
    </row>
    <row r="220" spans="2:9">
      <c r="B220" s="100"/>
      <c r="C220" s="93" t="s">
        <v>284</v>
      </c>
      <c r="D220" s="101"/>
      <c r="E220" s="101"/>
      <c r="F220" s="102"/>
      <c r="G220" s="103">
        <f>SUM(G218:G219)</f>
        <v>3000000</v>
      </c>
      <c r="H220" s="103"/>
      <c r="I220" s="107">
        <f>SUM(I218:I219)</f>
        <v>500000</v>
      </c>
    </row>
    <row r="221" spans="2:9">
      <c r="B221" s="65"/>
      <c r="C221" s="73"/>
      <c r="D221" s="67"/>
      <c r="E221" s="68"/>
      <c r="F221" s="105"/>
      <c r="G221" s="70"/>
      <c r="H221" s="70"/>
      <c r="I221" s="106"/>
    </row>
    <row r="222" spans="2:9">
      <c r="B222" s="65"/>
      <c r="C222" s="108" t="s">
        <v>299</v>
      </c>
      <c r="D222" s="67"/>
      <c r="E222" s="68"/>
      <c r="F222" s="105"/>
      <c r="G222" s="70"/>
      <c r="H222" s="70"/>
      <c r="I222" s="106"/>
    </row>
    <row r="223" spans="2:9">
      <c r="B223" s="65"/>
      <c r="C223" s="66"/>
      <c r="D223" s="67"/>
      <c r="E223" s="68"/>
      <c r="F223" s="105"/>
      <c r="G223" s="70"/>
      <c r="H223" s="70"/>
      <c r="I223" s="106"/>
    </row>
    <row r="224" spans="2:9">
      <c r="B224" s="65" t="s">
        <v>33</v>
      </c>
      <c r="C224" s="73" t="s">
        <v>300</v>
      </c>
      <c r="D224" s="67"/>
      <c r="E224" s="68"/>
      <c r="F224" s="105"/>
      <c r="G224" s="70">
        <f>G117</f>
        <v>9862541</v>
      </c>
      <c r="H224" s="70"/>
      <c r="I224" s="106">
        <f>I117</f>
        <v>926916</v>
      </c>
    </row>
    <row r="225" spans="2:9">
      <c r="B225" s="65" t="s">
        <v>46</v>
      </c>
      <c r="C225" s="73" t="s">
        <v>240</v>
      </c>
      <c r="D225" s="67"/>
      <c r="E225" s="68"/>
      <c r="F225" s="105"/>
      <c r="G225" s="103">
        <f>G148</f>
        <v>7894184</v>
      </c>
      <c r="H225" s="70"/>
      <c r="I225" s="106">
        <f>I148</f>
        <v>754870</v>
      </c>
    </row>
    <row r="226" spans="2:9">
      <c r="B226" s="65" t="s">
        <v>54</v>
      </c>
      <c r="C226" s="73" t="s">
        <v>301</v>
      </c>
      <c r="D226" s="67"/>
      <c r="E226" s="68"/>
      <c r="F226" s="105"/>
      <c r="G226" s="70">
        <f>G170</f>
        <v>30736391</v>
      </c>
      <c r="H226" s="70"/>
      <c r="I226" s="106">
        <f>I170</f>
        <v>5726930</v>
      </c>
    </row>
    <row r="227" spans="2:9">
      <c r="B227" s="65" t="s">
        <v>64</v>
      </c>
      <c r="C227" s="109" t="s">
        <v>264</v>
      </c>
      <c r="D227" s="67"/>
      <c r="E227" s="68"/>
      <c r="F227" s="105"/>
      <c r="G227" s="70">
        <f>G190</f>
        <v>810857</v>
      </c>
      <c r="H227" s="70"/>
      <c r="I227" s="106">
        <f>I190</f>
        <v>112400</v>
      </c>
    </row>
    <row r="228" spans="2:9">
      <c r="B228" s="65" t="s">
        <v>69</v>
      </c>
      <c r="C228" s="89" t="s">
        <v>277</v>
      </c>
      <c r="D228" s="67"/>
      <c r="E228" s="68"/>
      <c r="F228" s="105"/>
      <c r="G228" s="70">
        <f>G200</f>
        <v>1004240</v>
      </c>
      <c r="H228" s="70"/>
      <c r="I228" s="106">
        <f>I200</f>
        <v>75505</v>
      </c>
    </row>
    <row r="229" spans="2:9">
      <c r="B229" s="65" t="s">
        <v>89</v>
      </c>
      <c r="C229" s="73" t="s">
        <v>304</v>
      </c>
      <c r="D229" s="67"/>
      <c r="E229" s="68"/>
      <c r="F229" s="105"/>
      <c r="G229" s="70">
        <f>G216</f>
        <v>5923980</v>
      </c>
      <c r="H229" s="70"/>
      <c r="I229" s="106">
        <f>I216</f>
        <v>405510</v>
      </c>
    </row>
    <row r="230" spans="2:9">
      <c r="B230" s="65" t="s">
        <v>90</v>
      </c>
      <c r="C230" s="73" t="s">
        <v>298</v>
      </c>
      <c r="D230" s="67"/>
      <c r="E230" s="68"/>
      <c r="F230" s="110"/>
      <c r="G230" s="70">
        <f>G218</f>
        <v>3000000</v>
      </c>
      <c r="H230" s="70"/>
      <c r="I230" s="106">
        <f>I218</f>
        <v>500000</v>
      </c>
    </row>
    <row r="231" spans="2:9">
      <c r="B231" s="65"/>
      <c r="C231" s="66" t="s">
        <v>305</v>
      </c>
      <c r="D231" s="68"/>
      <c r="E231" s="68"/>
      <c r="F231" s="110"/>
      <c r="G231" s="111">
        <f>G230+G229+G228+G227+G226+G225+G224</f>
        <v>59232193</v>
      </c>
      <c r="H231" s="111"/>
      <c r="I231" s="112">
        <f>I230+I229+I228+I227+I226+I225+I224</f>
        <v>8502131</v>
      </c>
    </row>
    <row r="232" spans="2:9">
      <c r="B232" s="113"/>
      <c r="C232" s="114"/>
      <c r="D232" s="223" t="s">
        <v>306</v>
      </c>
      <c r="E232" s="223"/>
      <c r="F232" s="223"/>
      <c r="G232" s="115"/>
      <c r="H232" s="236"/>
      <c r="I232" s="116"/>
    </row>
    <row r="233" spans="2:9">
      <c r="B233" s="113"/>
      <c r="C233" s="114"/>
      <c r="D233" s="223" t="s">
        <v>307</v>
      </c>
      <c r="E233" s="223"/>
      <c r="F233" s="223"/>
      <c r="G233" s="117"/>
      <c r="H233" s="236"/>
      <c r="I233" s="118"/>
    </row>
    <row r="234" spans="2:9">
      <c r="B234" s="113"/>
      <c r="C234" s="114"/>
      <c r="D234" s="223" t="s">
        <v>308</v>
      </c>
      <c r="E234" s="223"/>
      <c r="F234" s="223"/>
      <c r="G234" s="115"/>
      <c r="H234" s="236"/>
      <c r="I234" s="116"/>
    </row>
    <row r="235" spans="2:9">
      <c r="B235" s="119"/>
      <c r="C235" s="120"/>
      <c r="D235" s="120"/>
      <c r="E235" s="121"/>
      <c r="F235" s="69"/>
      <c r="G235" s="69"/>
      <c r="H235" s="69"/>
      <c r="I235" s="122"/>
    </row>
    <row r="236" spans="2:9">
      <c r="B236" s="113"/>
      <c r="C236" s="114"/>
      <c r="D236" s="223" t="s">
        <v>309</v>
      </c>
      <c r="E236" s="223"/>
      <c r="F236" s="223"/>
      <c r="G236" s="69">
        <f>G231+I231</f>
        <v>67734324</v>
      </c>
      <c r="H236" s="123"/>
      <c r="I236" s="116">
        <f>I231</f>
        <v>8502131</v>
      </c>
    </row>
    <row r="237" spans="2:9">
      <c r="B237" s="113"/>
      <c r="C237" s="114"/>
      <c r="D237" s="223" t="s">
        <v>307</v>
      </c>
      <c r="E237" s="223"/>
      <c r="F237" s="223"/>
      <c r="G237" s="69">
        <f>G236*18/100</f>
        <v>12192178.32</v>
      </c>
      <c r="H237" s="117"/>
      <c r="I237" s="118"/>
    </row>
    <row r="238" spans="2:9" ht="15.75" thickBot="1">
      <c r="B238" s="124"/>
      <c r="C238" s="125"/>
      <c r="D238" s="231" t="s">
        <v>310</v>
      </c>
      <c r="E238" s="231"/>
      <c r="F238" s="231"/>
      <c r="G238" s="126">
        <f>G237+G236</f>
        <v>79926502.319999993</v>
      </c>
      <c r="H238" s="127"/>
      <c r="I238" s="128"/>
    </row>
    <row r="239" spans="2:9" ht="15.75" thickTop="1"/>
    <row r="245" spans="3:4">
      <c r="C245" s="50"/>
    </row>
    <row r="251" spans="3:4">
      <c r="D251" s="51"/>
    </row>
  </sheetData>
  <mergeCells count="9">
    <mergeCell ref="D236:F236"/>
    <mergeCell ref="D237:F237"/>
    <mergeCell ref="D238:F238"/>
    <mergeCell ref="E4:G4"/>
    <mergeCell ref="H4:I4"/>
    <mergeCell ref="D232:F232"/>
    <mergeCell ref="H232:H234"/>
    <mergeCell ref="D233:F233"/>
    <mergeCell ref="D234:F2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18"/>
  <sheetViews>
    <sheetView workbookViewId="0">
      <selection activeCell="I26" sqref="I26"/>
    </sheetView>
  </sheetViews>
  <sheetFormatPr defaultColWidth="11.42578125" defaultRowHeight="15"/>
  <cols>
    <col min="1" max="16384" width="11.42578125" style="1"/>
  </cols>
  <sheetData>
    <row r="8" spans="3:9" ht="18.75">
      <c r="D8" s="129"/>
    </row>
    <row r="10" spans="3:9">
      <c r="E10" s="50" t="s">
        <v>340</v>
      </c>
      <c r="F10" s="50"/>
    </row>
    <row r="12" spans="3:9">
      <c r="C12" s="20"/>
      <c r="D12" s="20"/>
      <c r="E12" s="20"/>
      <c r="F12" s="20"/>
      <c r="G12" s="20"/>
      <c r="H12" s="20"/>
      <c r="I12" s="20"/>
    </row>
    <row r="13" spans="3:9">
      <c r="C13" s="20"/>
      <c r="D13" s="21" t="s">
        <v>195</v>
      </c>
      <c r="E13" s="21"/>
      <c r="F13" s="21"/>
      <c r="G13" s="20"/>
      <c r="H13" s="20"/>
      <c r="I13" s="20"/>
    </row>
    <row r="14" spans="3:9">
      <c r="C14" s="20"/>
      <c r="D14" s="21"/>
      <c r="E14" s="21"/>
      <c r="F14" s="21"/>
      <c r="G14" s="20"/>
      <c r="H14" s="20"/>
      <c r="I14" s="20"/>
    </row>
    <row r="15" spans="3:9">
      <c r="C15" s="20"/>
      <c r="D15" s="21"/>
      <c r="E15" s="21"/>
      <c r="F15" s="21"/>
      <c r="G15" s="20"/>
      <c r="H15" s="20"/>
      <c r="I15" s="20"/>
    </row>
    <row r="16" spans="3:9">
      <c r="C16" s="20"/>
      <c r="D16" s="21" t="s">
        <v>313</v>
      </c>
      <c r="E16" s="21"/>
      <c r="F16" s="21"/>
      <c r="G16" s="20"/>
      <c r="H16" s="20">
        <f>' LOUGOU  DISTRIBUTION (2)'!G238</f>
        <v>79926502.319999993</v>
      </c>
      <c r="I16" s="20"/>
    </row>
    <row r="17" spans="3:9">
      <c r="C17" s="20"/>
      <c r="D17" s="20"/>
      <c r="E17" s="20"/>
      <c r="F17" s="20"/>
      <c r="G17" s="20"/>
      <c r="H17" s="20"/>
      <c r="I17" s="20"/>
    </row>
    <row r="18" spans="3:9">
      <c r="C18" s="20"/>
      <c r="D18" s="20"/>
      <c r="E18" s="20"/>
      <c r="F18" s="20"/>
      <c r="G18" s="20"/>
      <c r="H18" s="20"/>
      <c r="I18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18"/>
  <sheetViews>
    <sheetView workbookViewId="0">
      <selection activeCell="E10" sqref="E10"/>
    </sheetView>
  </sheetViews>
  <sheetFormatPr defaultColWidth="11.42578125" defaultRowHeight="15"/>
  <cols>
    <col min="1" max="16384" width="11.42578125" style="1"/>
  </cols>
  <sheetData>
    <row r="8" spans="3:9" ht="18.75">
      <c r="D8" s="129"/>
    </row>
    <row r="10" spans="3:9">
      <c r="E10" s="50" t="s">
        <v>341</v>
      </c>
      <c r="F10" s="50"/>
    </row>
    <row r="12" spans="3:9">
      <c r="C12" s="20"/>
      <c r="D12" s="20"/>
      <c r="E12" s="20"/>
      <c r="F12" s="20"/>
      <c r="G12" s="20"/>
      <c r="H12" s="20"/>
      <c r="I12" s="20"/>
    </row>
    <row r="13" spans="3:9">
      <c r="C13" s="20"/>
      <c r="D13" s="21" t="s">
        <v>195</v>
      </c>
      <c r="E13" s="21"/>
      <c r="F13" s="21"/>
      <c r="G13" s="20"/>
      <c r="H13" s="20"/>
      <c r="I13" s="20"/>
    </row>
    <row r="14" spans="3:9">
      <c r="C14" s="20"/>
      <c r="D14" s="21"/>
      <c r="E14" s="21"/>
      <c r="F14" s="21"/>
      <c r="G14" s="20"/>
      <c r="H14" s="20"/>
      <c r="I14" s="20"/>
    </row>
    <row r="15" spans="3:9">
      <c r="C15" s="20"/>
      <c r="D15" s="21"/>
      <c r="E15" s="21"/>
      <c r="F15" s="21"/>
      <c r="G15" s="20"/>
      <c r="H15" s="20"/>
      <c r="I15" s="20"/>
    </row>
    <row r="16" spans="3:9">
      <c r="C16" s="20"/>
      <c r="D16" s="21" t="s">
        <v>313</v>
      </c>
      <c r="E16" s="21"/>
      <c r="F16" s="21"/>
      <c r="G16" s="20"/>
      <c r="H16" s="20">
        <f>' LOUGOU  DISTRIBUTION (2)'!G238</f>
        <v>79926502.319999993</v>
      </c>
      <c r="I16" s="20"/>
    </row>
    <row r="17" spans="3:9">
      <c r="C17" s="20"/>
      <c r="D17" s="20"/>
      <c r="E17" s="20"/>
      <c r="F17" s="20"/>
      <c r="G17" s="20"/>
      <c r="H17" s="20"/>
      <c r="I17" s="20"/>
    </row>
    <row r="18" spans="3:9">
      <c r="C18" s="20"/>
      <c r="D18" s="20"/>
      <c r="E18" s="20"/>
      <c r="F18" s="20"/>
      <c r="G18" s="20"/>
      <c r="H18" s="20"/>
      <c r="I18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1"/>
  <sheetViews>
    <sheetView topLeftCell="A16" workbookViewId="0">
      <selection activeCell="C21" sqref="C21"/>
    </sheetView>
  </sheetViews>
  <sheetFormatPr defaultColWidth="11.42578125" defaultRowHeight="15"/>
  <cols>
    <col min="1" max="1" width="11.42578125" style="1"/>
    <col min="2" max="2" width="8.28515625" style="1" customWidth="1"/>
    <col min="3" max="3" width="68.7109375" style="1" customWidth="1"/>
    <col min="4" max="4" width="17.85546875" style="1" customWidth="1"/>
    <col min="5" max="5" width="11.42578125" style="1" customWidth="1"/>
    <col min="6" max="6" width="14.7109375" style="1" customWidth="1"/>
    <col min="7" max="7" width="15.42578125" style="1" customWidth="1"/>
    <col min="8" max="8" width="15.7109375" style="1" customWidth="1"/>
    <col min="9" max="9" width="14.42578125" style="1" customWidth="1"/>
    <col min="10" max="16384" width="11.42578125" style="1"/>
  </cols>
  <sheetData>
    <row r="2" spans="2:11">
      <c r="C2" s="1" t="s">
        <v>115</v>
      </c>
    </row>
    <row r="3" spans="2:11" ht="15.75" thickBot="1"/>
    <row r="4" spans="2:11" ht="16.5" thickTop="1" thickBot="1">
      <c r="B4" s="9"/>
      <c r="C4" s="10"/>
      <c r="D4" s="11"/>
      <c r="E4" s="232" t="s">
        <v>13</v>
      </c>
      <c r="F4" s="233"/>
      <c r="G4" s="234"/>
      <c r="H4" s="233" t="s">
        <v>354</v>
      </c>
      <c r="I4" s="235"/>
    </row>
    <row r="5" spans="2:11" ht="30" customHeight="1">
      <c r="B5" s="12" t="s">
        <v>199</v>
      </c>
      <c r="C5" s="2" t="s">
        <v>200</v>
      </c>
      <c r="D5" s="2" t="s">
        <v>352</v>
      </c>
      <c r="E5" s="3" t="s">
        <v>32</v>
      </c>
      <c r="F5" s="6" t="s">
        <v>74</v>
      </c>
      <c r="G5" s="4" t="s">
        <v>314</v>
      </c>
      <c r="H5" s="7" t="s">
        <v>205</v>
      </c>
      <c r="I5" s="13" t="s">
        <v>206</v>
      </c>
    </row>
    <row r="6" spans="2:11">
      <c r="B6" s="58" t="s">
        <v>33</v>
      </c>
      <c r="C6" s="59" t="s">
        <v>198</v>
      </c>
      <c r="D6" s="17"/>
      <c r="E6" s="17"/>
      <c r="F6" s="20"/>
      <c r="G6" s="60"/>
      <c r="H6" s="60"/>
      <c r="I6" s="61"/>
    </row>
    <row r="7" spans="2:11">
      <c r="B7" s="58"/>
      <c r="C7" s="59" t="s">
        <v>34</v>
      </c>
      <c r="D7" s="17"/>
      <c r="E7" s="17"/>
      <c r="F7" s="20"/>
      <c r="G7" s="60"/>
      <c r="H7" s="60"/>
      <c r="I7" s="61"/>
    </row>
    <row r="8" spans="2:11">
      <c r="B8" s="58"/>
      <c r="C8" s="20"/>
      <c r="D8" s="17"/>
      <c r="E8" s="17"/>
      <c r="F8" s="20"/>
      <c r="G8" s="60"/>
      <c r="H8" s="60"/>
      <c r="I8" s="61"/>
    </row>
    <row r="9" spans="2:11">
      <c r="B9" s="58"/>
      <c r="C9" s="20" t="s">
        <v>207</v>
      </c>
      <c r="D9" s="17" t="s">
        <v>35</v>
      </c>
      <c r="E9" s="17">
        <v>0</v>
      </c>
      <c r="F9" s="20"/>
      <c r="G9" s="60"/>
      <c r="H9" s="60"/>
      <c r="I9" s="61"/>
    </row>
    <row r="10" spans="2:11">
      <c r="B10" s="58"/>
      <c r="C10" s="20"/>
      <c r="D10" s="17"/>
      <c r="E10" s="17"/>
      <c r="F10" s="20"/>
      <c r="G10" s="60"/>
      <c r="H10" s="60"/>
      <c r="I10" s="61"/>
    </row>
    <row r="11" spans="2:11">
      <c r="B11" s="58" t="s">
        <v>17</v>
      </c>
      <c r="C11" s="21" t="s">
        <v>208</v>
      </c>
      <c r="D11" s="17" t="s">
        <v>35</v>
      </c>
      <c r="E11" s="17">
        <v>2</v>
      </c>
      <c r="F11" s="60">
        <v>225800</v>
      </c>
      <c r="G11" s="60">
        <f>F11*E11</f>
        <v>451600</v>
      </c>
      <c r="H11" s="60">
        <v>22580</v>
      </c>
      <c r="I11" s="61">
        <f>H11*E11</f>
        <v>45160</v>
      </c>
      <c r="K11" s="5"/>
    </row>
    <row r="12" spans="2:11">
      <c r="B12" s="58"/>
      <c r="C12" s="21" t="s">
        <v>142</v>
      </c>
      <c r="D12" s="17"/>
      <c r="E12" s="17"/>
      <c r="F12" s="20"/>
      <c r="G12" s="60"/>
      <c r="H12" s="60"/>
      <c r="I12" s="61"/>
      <c r="K12" s="5"/>
    </row>
    <row r="13" spans="2:11" ht="14.25" customHeight="1">
      <c r="B13" s="58"/>
      <c r="C13" s="25" t="s">
        <v>143</v>
      </c>
      <c r="D13" s="17"/>
      <c r="E13" s="17"/>
      <c r="F13" s="20"/>
      <c r="G13" s="60"/>
      <c r="H13" s="60"/>
      <c r="I13" s="61"/>
      <c r="K13" s="5"/>
    </row>
    <row r="14" spans="2:11">
      <c r="B14" s="58"/>
      <c r="C14" s="20" t="s">
        <v>230</v>
      </c>
      <c r="D14" s="17"/>
      <c r="E14" s="17"/>
      <c r="F14" s="20"/>
      <c r="G14" s="60"/>
      <c r="H14" s="60"/>
      <c r="I14" s="61"/>
      <c r="K14" s="5"/>
    </row>
    <row r="15" spans="2:11">
      <c r="B15" s="62"/>
      <c r="C15" s="16" t="s">
        <v>329</v>
      </c>
      <c r="D15" s="17"/>
      <c r="E15" s="17"/>
      <c r="F15" s="20"/>
      <c r="G15" s="60"/>
      <c r="H15" s="60"/>
      <c r="I15" s="61"/>
      <c r="K15" s="5"/>
    </row>
    <row r="16" spans="2:11">
      <c r="B16" s="62"/>
      <c r="C16" s="16" t="s">
        <v>335</v>
      </c>
      <c r="D16" s="17"/>
      <c r="E16" s="17"/>
      <c r="F16" s="20"/>
      <c r="G16" s="60"/>
      <c r="H16" s="60"/>
      <c r="I16" s="61"/>
      <c r="K16" s="5"/>
    </row>
    <row r="17" spans="2:11">
      <c r="B17" s="62"/>
      <c r="C17" s="16" t="s">
        <v>147</v>
      </c>
      <c r="D17" s="17"/>
      <c r="E17" s="17"/>
      <c r="F17" s="20"/>
      <c r="G17" s="60"/>
      <c r="H17" s="60"/>
      <c r="I17" s="61"/>
      <c r="K17" s="5"/>
    </row>
    <row r="18" spans="2:11">
      <c r="B18" s="62"/>
      <c r="C18" s="16" t="s">
        <v>148</v>
      </c>
      <c r="D18" s="17"/>
      <c r="E18" s="17"/>
      <c r="F18" s="20"/>
      <c r="G18" s="60"/>
      <c r="H18" s="60"/>
      <c r="I18" s="61"/>
      <c r="K18" s="5"/>
    </row>
    <row r="19" spans="2:11" ht="30">
      <c r="B19" s="62"/>
      <c r="C19" s="25" t="s">
        <v>209</v>
      </c>
      <c r="D19" s="17"/>
      <c r="E19" s="17"/>
      <c r="F19" s="20"/>
      <c r="G19" s="60"/>
      <c r="H19" s="60"/>
      <c r="I19" s="61"/>
      <c r="K19" s="5"/>
    </row>
    <row r="20" spans="2:11">
      <c r="B20" s="62"/>
      <c r="C20" s="26" t="s">
        <v>145</v>
      </c>
      <c r="D20" s="17"/>
      <c r="E20" s="17"/>
      <c r="F20" s="20"/>
      <c r="G20" s="60"/>
      <c r="H20" s="60"/>
      <c r="I20" s="61"/>
      <c r="K20" s="5"/>
    </row>
    <row r="21" spans="2:11">
      <c r="B21" s="62"/>
      <c r="C21" s="26" t="s">
        <v>146</v>
      </c>
      <c r="D21" s="17"/>
      <c r="E21" s="17"/>
      <c r="F21" s="20"/>
      <c r="G21" s="60"/>
      <c r="H21" s="60"/>
      <c r="I21" s="61"/>
      <c r="K21" s="5"/>
    </row>
    <row r="22" spans="2:11">
      <c r="B22" s="62"/>
      <c r="C22" s="26" t="s">
        <v>147</v>
      </c>
      <c r="D22" s="17"/>
      <c r="E22" s="17"/>
      <c r="F22" s="20"/>
      <c r="G22" s="60"/>
      <c r="H22" s="60"/>
      <c r="I22" s="61"/>
      <c r="K22" s="5"/>
    </row>
    <row r="23" spans="2:11">
      <c r="B23" s="62"/>
      <c r="C23" s="26" t="s">
        <v>151</v>
      </c>
      <c r="D23" s="17"/>
      <c r="E23" s="17"/>
      <c r="F23" s="20"/>
      <c r="G23" s="60"/>
      <c r="H23" s="60"/>
      <c r="I23" s="61"/>
      <c r="K23" s="5"/>
    </row>
    <row r="24" spans="2:11">
      <c r="B24" s="62"/>
      <c r="C24" s="20"/>
      <c r="D24" s="17"/>
      <c r="E24" s="17"/>
      <c r="F24" s="20"/>
      <c r="G24" s="60"/>
      <c r="H24" s="60"/>
      <c r="I24" s="61"/>
    </row>
    <row r="25" spans="2:11">
      <c r="B25" s="62" t="s">
        <v>18</v>
      </c>
      <c r="C25" s="21" t="s">
        <v>152</v>
      </c>
      <c r="D25" s="17" t="s">
        <v>35</v>
      </c>
      <c r="E25" s="17"/>
      <c r="F25" s="60">
        <v>1081295</v>
      </c>
      <c r="G25" s="60">
        <f t="shared" ref="G25:G68" si="0">F25*E25</f>
        <v>0</v>
      </c>
      <c r="H25" s="60">
        <v>133000</v>
      </c>
      <c r="I25" s="61">
        <f t="shared" ref="I25:I68" si="1">H25*E25</f>
        <v>0</v>
      </c>
    </row>
    <row r="26" spans="2:11">
      <c r="B26" s="62"/>
      <c r="C26" s="21" t="s">
        <v>142</v>
      </c>
      <c r="D26" s="17"/>
      <c r="E26" s="17"/>
      <c r="F26" s="20"/>
      <c r="G26" s="60"/>
      <c r="H26" s="60"/>
      <c r="I26" s="61"/>
    </row>
    <row r="27" spans="2:11">
      <c r="B27" s="62"/>
      <c r="C27" s="20" t="s">
        <v>210</v>
      </c>
      <c r="D27" s="17"/>
      <c r="E27" s="17"/>
      <c r="F27" s="20"/>
      <c r="G27" s="60"/>
      <c r="H27" s="60"/>
      <c r="I27" s="61"/>
    </row>
    <row r="28" spans="2:11">
      <c r="B28" s="62"/>
      <c r="C28" s="20" t="s">
        <v>211</v>
      </c>
      <c r="D28" s="17"/>
      <c r="E28" s="17"/>
      <c r="F28" s="20"/>
      <c r="G28" s="60"/>
      <c r="H28" s="60"/>
      <c r="I28" s="61"/>
    </row>
    <row r="29" spans="2:11">
      <c r="B29" s="62"/>
      <c r="C29" s="20" t="s">
        <v>36</v>
      </c>
      <c r="D29" s="17"/>
      <c r="E29" s="17"/>
      <c r="F29" s="20"/>
      <c r="G29" s="60"/>
      <c r="H29" s="60"/>
      <c r="I29" s="61"/>
    </row>
    <row r="30" spans="2:11">
      <c r="B30" s="62"/>
      <c r="C30" s="20" t="s">
        <v>363</v>
      </c>
      <c r="D30" s="17"/>
      <c r="E30" s="17"/>
      <c r="F30" s="20"/>
      <c r="G30" s="60"/>
      <c r="H30" s="60"/>
      <c r="I30" s="61"/>
    </row>
    <row r="31" spans="2:11">
      <c r="B31" s="62"/>
      <c r="C31" s="20" t="s">
        <v>213</v>
      </c>
      <c r="D31" s="17"/>
      <c r="E31" s="17"/>
      <c r="F31" s="20"/>
      <c r="G31" s="60"/>
      <c r="H31" s="60"/>
      <c r="I31" s="61"/>
    </row>
    <row r="32" spans="2:11">
      <c r="B32" s="62"/>
      <c r="C32" s="20" t="s">
        <v>328</v>
      </c>
      <c r="D32" s="17"/>
      <c r="E32" s="17"/>
      <c r="F32" s="20"/>
      <c r="G32" s="60"/>
      <c r="H32" s="60"/>
      <c r="I32" s="61"/>
    </row>
    <row r="33" spans="2:9">
      <c r="B33" s="62"/>
      <c r="C33" s="20" t="s">
        <v>336</v>
      </c>
      <c r="D33" s="17"/>
      <c r="E33" s="17"/>
      <c r="F33" s="20"/>
      <c r="G33" s="60"/>
      <c r="H33" s="60"/>
      <c r="I33" s="61"/>
    </row>
    <row r="34" spans="2:9">
      <c r="B34" s="62"/>
      <c r="C34" s="20" t="s">
        <v>364</v>
      </c>
      <c r="D34" s="17"/>
      <c r="E34" s="17"/>
      <c r="F34" s="20"/>
      <c r="G34" s="60"/>
      <c r="H34" s="60"/>
      <c r="I34" s="61"/>
    </row>
    <row r="35" spans="2:9">
      <c r="B35" s="62"/>
      <c r="C35" s="20" t="s">
        <v>37</v>
      </c>
      <c r="D35" s="17"/>
      <c r="E35" s="17"/>
      <c r="F35" s="20"/>
      <c r="G35" s="60"/>
      <c r="H35" s="60"/>
      <c r="I35" s="61"/>
    </row>
    <row r="36" spans="2:9">
      <c r="B36" s="62"/>
      <c r="C36" s="20" t="s">
        <v>357</v>
      </c>
      <c r="D36" s="17"/>
      <c r="E36" s="17"/>
      <c r="F36" s="20"/>
      <c r="G36" s="60"/>
      <c r="H36" s="60"/>
      <c r="I36" s="61"/>
    </row>
    <row r="37" spans="2:9">
      <c r="B37" s="62"/>
      <c r="C37" s="20" t="s">
        <v>365</v>
      </c>
      <c r="D37" s="17"/>
      <c r="E37" s="17"/>
      <c r="F37" s="20"/>
      <c r="G37" s="60"/>
      <c r="H37" s="60"/>
      <c r="I37" s="61"/>
    </row>
    <row r="38" spans="2:9">
      <c r="B38" s="62"/>
      <c r="C38" s="20" t="s">
        <v>216</v>
      </c>
      <c r="D38" s="17"/>
      <c r="E38" s="17"/>
      <c r="F38" s="20"/>
      <c r="G38" s="60"/>
      <c r="H38" s="60"/>
      <c r="I38" s="61"/>
    </row>
    <row r="39" spans="2:9">
      <c r="B39" s="62"/>
      <c r="C39" s="20" t="s">
        <v>217</v>
      </c>
      <c r="D39" s="17"/>
      <c r="E39" s="17"/>
      <c r="F39" s="20"/>
      <c r="G39" s="60"/>
      <c r="H39" s="60"/>
      <c r="I39" s="61"/>
    </row>
    <row r="40" spans="2:9">
      <c r="B40" s="62"/>
      <c r="C40" s="20" t="s">
        <v>218</v>
      </c>
      <c r="D40" s="17"/>
      <c r="E40" s="17"/>
      <c r="F40" s="20"/>
      <c r="G40" s="60"/>
      <c r="H40" s="60"/>
      <c r="I40" s="61"/>
    </row>
    <row r="41" spans="2:9">
      <c r="B41" s="62"/>
      <c r="C41" s="20" t="s">
        <v>331</v>
      </c>
      <c r="D41" s="17"/>
      <c r="E41" s="17"/>
      <c r="F41" s="20"/>
      <c r="G41" s="60"/>
      <c r="H41" s="60"/>
      <c r="I41" s="61"/>
    </row>
    <row r="42" spans="2:9">
      <c r="B42" s="62"/>
      <c r="C42" s="20" t="s">
        <v>337</v>
      </c>
      <c r="D42" s="17"/>
      <c r="E42" s="17"/>
      <c r="F42" s="20"/>
      <c r="G42" s="60"/>
      <c r="H42" s="60"/>
      <c r="I42" s="61"/>
    </row>
    <row r="43" spans="2:9">
      <c r="B43" s="62"/>
      <c r="C43" s="20" t="s">
        <v>367</v>
      </c>
      <c r="D43" s="17"/>
      <c r="E43" s="17"/>
      <c r="F43" s="20"/>
      <c r="G43" s="60"/>
      <c r="H43" s="60"/>
      <c r="I43" s="61"/>
    </row>
    <row r="44" spans="2:9">
      <c r="B44" s="62"/>
      <c r="C44" s="20" t="s">
        <v>358</v>
      </c>
      <c r="D44" s="17"/>
      <c r="E44" s="17"/>
      <c r="F44" s="20"/>
      <c r="G44" s="60"/>
      <c r="H44" s="60"/>
      <c r="I44" s="61"/>
    </row>
    <row r="45" spans="2:9">
      <c r="B45" s="62"/>
      <c r="C45" s="20" t="s">
        <v>368</v>
      </c>
      <c r="D45" s="17"/>
      <c r="E45" s="17"/>
      <c r="F45" s="20"/>
      <c r="G45" s="60"/>
      <c r="H45" s="60"/>
      <c r="I45" s="61"/>
    </row>
    <row r="46" spans="2:9">
      <c r="B46" s="62"/>
      <c r="C46" s="20" t="s">
        <v>38</v>
      </c>
      <c r="D46" s="17"/>
      <c r="E46" s="17"/>
      <c r="F46" s="20"/>
      <c r="G46" s="60"/>
      <c r="H46" s="60"/>
      <c r="I46" s="61"/>
    </row>
    <row r="47" spans="2:9">
      <c r="B47" s="62"/>
      <c r="C47" s="20" t="s">
        <v>167</v>
      </c>
      <c r="D47" s="17"/>
      <c r="E47" s="17"/>
      <c r="F47" s="20"/>
      <c r="G47" s="60"/>
      <c r="H47" s="60"/>
      <c r="I47" s="61"/>
    </row>
    <row r="48" spans="2:9">
      <c r="B48" s="62"/>
      <c r="C48" s="20" t="s">
        <v>220</v>
      </c>
      <c r="D48" s="17"/>
      <c r="E48" s="17"/>
      <c r="F48" s="20"/>
      <c r="G48" s="60"/>
      <c r="H48" s="60"/>
      <c r="I48" s="61"/>
    </row>
    <row r="49" spans="2:9">
      <c r="B49" s="62"/>
      <c r="C49" s="20"/>
      <c r="D49" s="17"/>
      <c r="E49" s="17"/>
      <c r="F49" s="20"/>
      <c r="G49" s="60"/>
      <c r="H49" s="60"/>
      <c r="I49" s="61"/>
    </row>
    <row r="50" spans="2:9">
      <c r="B50" s="15" t="s">
        <v>19</v>
      </c>
      <c r="C50" s="21" t="s">
        <v>221</v>
      </c>
      <c r="D50" s="17" t="s">
        <v>35</v>
      </c>
      <c r="E50" s="17">
        <v>1</v>
      </c>
      <c r="F50" s="63">
        <v>4025597</v>
      </c>
      <c r="G50" s="60">
        <f t="shared" si="0"/>
        <v>4025597</v>
      </c>
      <c r="H50" s="60">
        <v>243000</v>
      </c>
      <c r="I50" s="61">
        <f t="shared" si="1"/>
        <v>243000</v>
      </c>
    </row>
    <row r="51" spans="2:9">
      <c r="B51" s="62"/>
      <c r="C51" s="21" t="s">
        <v>142</v>
      </c>
      <c r="D51" s="17"/>
      <c r="E51" s="17"/>
      <c r="F51" s="20"/>
      <c r="G51" s="60"/>
      <c r="H51" s="60"/>
      <c r="I51" s="61"/>
    </row>
    <row r="52" spans="2:9">
      <c r="B52" s="62"/>
      <c r="C52" s="25" t="s">
        <v>318</v>
      </c>
      <c r="D52" s="17"/>
      <c r="E52" s="17"/>
      <c r="F52" s="20"/>
      <c r="G52" s="60"/>
      <c r="H52" s="60"/>
      <c r="I52" s="61"/>
    </row>
    <row r="53" spans="2:9">
      <c r="B53" s="62"/>
      <c r="C53" s="20" t="s">
        <v>211</v>
      </c>
      <c r="D53" s="17"/>
      <c r="E53" s="17"/>
      <c r="F53" s="20"/>
      <c r="G53" s="60"/>
      <c r="H53" s="60"/>
      <c r="I53" s="61"/>
    </row>
    <row r="54" spans="2:9">
      <c r="B54" s="62"/>
      <c r="C54" s="20" t="s">
        <v>36</v>
      </c>
      <c r="D54" s="17"/>
      <c r="E54" s="17"/>
      <c r="F54" s="20"/>
      <c r="G54" s="60"/>
      <c r="H54" s="60"/>
      <c r="I54" s="61"/>
    </row>
    <row r="55" spans="2:9">
      <c r="B55" s="62"/>
      <c r="C55" s="20" t="s">
        <v>212</v>
      </c>
      <c r="D55" s="17"/>
      <c r="E55" s="17"/>
      <c r="F55" s="20"/>
      <c r="G55" s="60"/>
      <c r="H55" s="60"/>
      <c r="I55" s="61"/>
    </row>
    <row r="56" spans="2:9">
      <c r="B56" s="62"/>
      <c r="C56" s="20" t="s">
        <v>223</v>
      </c>
      <c r="D56" s="17"/>
      <c r="E56" s="17"/>
      <c r="F56" s="20"/>
      <c r="G56" s="60"/>
      <c r="H56" s="60"/>
      <c r="I56" s="61"/>
    </row>
    <row r="57" spans="2:9">
      <c r="B57" s="62"/>
      <c r="C57" s="20" t="s">
        <v>328</v>
      </c>
      <c r="D57" s="17"/>
      <c r="E57" s="17"/>
      <c r="F57" s="20"/>
      <c r="G57" s="60"/>
      <c r="H57" s="60"/>
      <c r="I57" s="61"/>
    </row>
    <row r="58" spans="2:9">
      <c r="B58" s="62"/>
      <c r="C58" s="20" t="s">
        <v>336</v>
      </c>
      <c r="D58" s="17"/>
      <c r="E58" s="17"/>
      <c r="F58" s="20"/>
      <c r="G58" s="60"/>
      <c r="H58" s="60"/>
      <c r="I58" s="61"/>
    </row>
    <row r="59" spans="2:9">
      <c r="B59" s="62"/>
      <c r="C59" s="20" t="s">
        <v>364</v>
      </c>
      <c r="D59" s="17"/>
      <c r="E59" s="17"/>
      <c r="F59" s="20"/>
      <c r="G59" s="60"/>
      <c r="H59" s="60"/>
      <c r="I59" s="61"/>
    </row>
    <row r="60" spans="2:9">
      <c r="B60" s="62"/>
      <c r="C60" s="20" t="s">
        <v>37</v>
      </c>
      <c r="D60" s="17"/>
      <c r="E60" s="17"/>
      <c r="F60" s="20"/>
      <c r="G60" s="60"/>
      <c r="H60" s="60"/>
      <c r="I60" s="61"/>
    </row>
    <row r="61" spans="2:9">
      <c r="B61" s="62"/>
      <c r="C61" s="20" t="s">
        <v>359</v>
      </c>
      <c r="D61" s="17"/>
      <c r="E61" s="17"/>
      <c r="F61" s="20"/>
      <c r="G61" s="60"/>
      <c r="H61" s="60"/>
      <c r="I61" s="61"/>
    </row>
    <row r="62" spans="2:9">
      <c r="B62" s="62"/>
      <c r="C62" s="20" t="s">
        <v>366</v>
      </c>
      <c r="D62" s="17"/>
      <c r="E62" s="17"/>
      <c r="F62" s="20"/>
      <c r="G62" s="60"/>
      <c r="H62" s="60"/>
      <c r="I62" s="61"/>
    </row>
    <row r="63" spans="2:9">
      <c r="B63" s="62"/>
      <c r="C63" s="20" t="s">
        <v>216</v>
      </c>
      <c r="D63" s="17"/>
      <c r="E63" s="17"/>
      <c r="F63" s="20"/>
      <c r="G63" s="60"/>
      <c r="H63" s="60"/>
      <c r="I63" s="61"/>
    </row>
    <row r="64" spans="2:9">
      <c r="B64" s="62"/>
      <c r="C64" s="25" t="s">
        <v>9</v>
      </c>
      <c r="D64" s="17"/>
      <c r="E64" s="17"/>
      <c r="F64" s="20"/>
      <c r="G64" s="60"/>
      <c r="H64" s="60"/>
      <c r="I64" s="61"/>
    </row>
    <row r="65" spans="2:9">
      <c r="B65" s="62"/>
      <c r="C65" s="20" t="s">
        <v>167</v>
      </c>
      <c r="D65" s="17"/>
      <c r="E65" s="17"/>
      <c r="F65" s="20"/>
      <c r="G65" s="60"/>
      <c r="H65" s="60"/>
      <c r="I65" s="61"/>
    </row>
    <row r="66" spans="2:9">
      <c r="B66" s="62"/>
      <c r="C66" s="20" t="s">
        <v>220</v>
      </c>
      <c r="D66" s="17"/>
      <c r="E66" s="17"/>
      <c r="F66" s="20"/>
      <c r="G66" s="60"/>
      <c r="H66" s="60"/>
      <c r="I66" s="61"/>
    </row>
    <row r="67" spans="2:9">
      <c r="B67" s="62"/>
      <c r="C67" s="20"/>
      <c r="D67" s="17"/>
      <c r="E67" s="17"/>
      <c r="F67" s="20"/>
      <c r="G67" s="60"/>
      <c r="H67" s="60"/>
      <c r="I67" s="61"/>
    </row>
    <row r="68" spans="2:9">
      <c r="B68" s="64" t="s">
        <v>39</v>
      </c>
      <c r="C68" s="21" t="s">
        <v>177</v>
      </c>
      <c r="D68" s="17" t="s">
        <v>35</v>
      </c>
      <c r="E68" s="17"/>
      <c r="F68" s="60">
        <v>504325</v>
      </c>
      <c r="G68" s="60">
        <f t="shared" si="0"/>
        <v>0</v>
      </c>
      <c r="H68" s="60">
        <v>66439</v>
      </c>
      <c r="I68" s="61">
        <f t="shared" si="1"/>
        <v>0</v>
      </c>
    </row>
    <row r="69" spans="2:9">
      <c r="B69" s="62"/>
      <c r="C69" s="21" t="s">
        <v>142</v>
      </c>
      <c r="D69" s="20"/>
      <c r="E69" s="20"/>
      <c r="F69" s="20"/>
      <c r="G69" s="60"/>
      <c r="H69" s="20"/>
      <c r="I69" s="61"/>
    </row>
    <row r="70" spans="2:9">
      <c r="B70" s="62"/>
      <c r="C70" s="20" t="s">
        <v>225</v>
      </c>
      <c r="D70" s="17"/>
      <c r="E70" s="17"/>
      <c r="F70" s="20"/>
      <c r="G70" s="60"/>
      <c r="H70" s="60"/>
      <c r="I70" s="61"/>
    </row>
    <row r="71" spans="2:9">
      <c r="B71" s="62"/>
      <c r="C71" s="20" t="s">
        <v>226</v>
      </c>
      <c r="D71" s="17"/>
      <c r="E71" s="17"/>
      <c r="F71" s="20"/>
      <c r="G71" s="60"/>
      <c r="H71" s="60"/>
      <c r="I71" s="61"/>
    </row>
    <row r="72" spans="2:9">
      <c r="B72" s="62"/>
      <c r="C72" s="20" t="s">
        <v>227</v>
      </c>
      <c r="D72" s="17"/>
      <c r="E72" s="17"/>
      <c r="F72" s="20"/>
      <c r="G72" s="60"/>
      <c r="H72" s="60"/>
      <c r="I72" s="61"/>
    </row>
    <row r="73" spans="2:9">
      <c r="B73" s="62"/>
      <c r="C73" s="20" t="s">
        <v>228</v>
      </c>
      <c r="D73" s="17"/>
      <c r="E73" s="17"/>
      <c r="F73" s="20"/>
      <c r="G73" s="60"/>
      <c r="H73" s="60"/>
      <c r="I73" s="61"/>
    </row>
    <row r="74" spans="2:9">
      <c r="B74" s="62"/>
      <c r="C74" s="20" t="s">
        <v>332</v>
      </c>
      <c r="D74" s="17"/>
      <c r="E74" s="17"/>
      <c r="F74" s="20"/>
      <c r="G74" s="60"/>
      <c r="H74" s="60"/>
      <c r="I74" s="61"/>
    </row>
    <row r="75" spans="2:9">
      <c r="B75" s="62"/>
      <c r="C75" s="20" t="s">
        <v>338</v>
      </c>
      <c r="D75" s="17"/>
      <c r="E75" s="17"/>
      <c r="F75" s="20"/>
      <c r="G75" s="60"/>
      <c r="H75" s="60"/>
      <c r="I75" s="61"/>
    </row>
    <row r="76" spans="2:9">
      <c r="B76" s="62"/>
      <c r="C76" s="20" t="s">
        <v>372</v>
      </c>
      <c r="D76" s="17"/>
      <c r="E76" s="17"/>
      <c r="F76" s="20"/>
      <c r="G76" s="60"/>
      <c r="H76" s="60"/>
      <c r="I76" s="61"/>
    </row>
    <row r="77" spans="2:9">
      <c r="B77" s="62"/>
      <c r="C77" s="20" t="s">
        <v>40</v>
      </c>
      <c r="D77" s="17"/>
      <c r="E77" s="17"/>
      <c r="F77" s="20"/>
      <c r="G77" s="60"/>
      <c r="H77" s="60"/>
      <c r="I77" s="61"/>
    </row>
    <row r="78" spans="2:9">
      <c r="B78" s="62"/>
      <c r="C78" s="20" t="s">
        <v>360</v>
      </c>
      <c r="D78" s="17"/>
      <c r="E78" s="17"/>
      <c r="F78" s="20"/>
      <c r="G78" s="60"/>
      <c r="H78" s="60"/>
      <c r="I78" s="61"/>
    </row>
    <row r="79" spans="2:9">
      <c r="B79" s="62"/>
      <c r="C79" s="20" t="s">
        <v>229</v>
      </c>
      <c r="D79" s="17"/>
      <c r="E79" s="17"/>
      <c r="F79" s="20"/>
      <c r="G79" s="60"/>
      <c r="H79" s="60"/>
      <c r="I79" s="61"/>
    </row>
    <row r="80" spans="2:9">
      <c r="B80" s="62"/>
      <c r="C80" s="20" t="s">
        <v>369</v>
      </c>
      <c r="D80" s="17"/>
      <c r="E80" s="17"/>
      <c r="F80" s="20"/>
      <c r="G80" s="60"/>
      <c r="H80" s="60"/>
      <c r="I80" s="61"/>
    </row>
    <row r="81" spans="2:9">
      <c r="B81" s="62"/>
      <c r="C81" s="20" t="s">
        <v>38</v>
      </c>
      <c r="D81" s="17"/>
      <c r="E81" s="17"/>
      <c r="F81" s="20"/>
      <c r="G81" s="60"/>
      <c r="H81" s="60"/>
      <c r="I81" s="61"/>
    </row>
    <row r="82" spans="2:9">
      <c r="B82" s="62"/>
      <c r="C82" s="20" t="s">
        <v>371</v>
      </c>
      <c r="D82" s="17"/>
      <c r="E82" s="17"/>
      <c r="F82" s="20"/>
      <c r="G82" s="60"/>
      <c r="H82" s="60"/>
      <c r="I82" s="61"/>
    </row>
    <row r="83" spans="2:9">
      <c r="B83" s="62"/>
      <c r="C83" s="20" t="s">
        <v>220</v>
      </c>
      <c r="D83" s="17"/>
      <c r="E83" s="17"/>
      <c r="F83" s="20"/>
      <c r="G83" s="60"/>
      <c r="H83" s="60"/>
      <c r="I83" s="61"/>
    </row>
    <row r="84" spans="2:9">
      <c r="B84" s="62"/>
      <c r="C84" s="20"/>
      <c r="D84" s="17"/>
      <c r="E84" s="17"/>
      <c r="F84" s="20"/>
      <c r="G84" s="60"/>
      <c r="H84" s="60"/>
      <c r="I84" s="61"/>
    </row>
    <row r="85" spans="2:9">
      <c r="B85" s="62" t="s">
        <v>41</v>
      </c>
      <c r="C85" s="21" t="s">
        <v>177</v>
      </c>
      <c r="D85" s="17" t="s">
        <v>35</v>
      </c>
      <c r="E85" s="17">
        <v>6</v>
      </c>
      <c r="F85" s="60">
        <v>495015</v>
      </c>
      <c r="G85" s="60">
        <f t="shared" ref="G85:G139" si="2">F85*E85</f>
        <v>2970090</v>
      </c>
      <c r="H85" s="60">
        <v>66439</v>
      </c>
      <c r="I85" s="61">
        <f t="shared" ref="I85:I139" si="3">H85*E85</f>
        <v>398634</v>
      </c>
    </row>
    <row r="86" spans="2:9">
      <c r="B86" s="62"/>
      <c r="C86" s="21" t="s">
        <v>142</v>
      </c>
      <c r="D86" s="17"/>
      <c r="E86" s="17"/>
      <c r="F86" s="20"/>
      <c r="G86" s="60"/>
      <c r="H86" s="60"/>
      <c r="I86" s="61"/>
    </row>
    <row r="87" spans="2:9">
      <c r="B87" s="62"/>
      <c r="C87" s="16" t="s">
        <v>234</v>
      </c>
      <c r="D87" s="17"/>
      <c r="E87" s="17"/>
      <c r="F87" s="20"/>
      <c r="G87" s="60"/>
      <c r="H87" s="60"/>
      <c r="I87" s="61"/>
    </row>
    <row r="88" spans="2:9">
      <c r="B88" s="62"/>
      <c r="C88" s="16" t="s">
        <v>180</v>
      </c>
      <c r="D88" s="17"/>
      <c r="E88" s="17"/>
      <c r="F88" s="20"/>
      <c r="G88" s="60"/>
      <c r="H88" s="60"/>
      <c r="I88" s="61"/>
    </row>
    <row r="89" spans="2:9">
      <c r="B89" s="62"/>
      <c r="C89" s="20" t="s">
        <v>231</v>
      </c>
      <c r="D89" s="17"/>
      <c r="E89" s="17"/>
      <c r="F89" s="20"/>
      <c r="G89" s="60"/>
      <c r="H89" s="60"/>
      <c r="I89" s="61"/>
    </row>
    <row r="90" spans="2:9">
      <c r="B90" s="62"/>
      <c r="C90" s="16" t="s">
        <v>145</v>
      </c>
      <c r="D90" s="17"/>
      <c r="E90" s="17"/>
      <c r="F90" s="20"/>
      <c r="G90" s="60"/>
      <c r="H90" s="60"/>
      <c r="I90" s="61"/>
    </row>
    <row r="91" spans="2:9">
      <c r="B91" s="62"/>
      <c r="C91" s="16" t="s">
        <v>7</v>
      </c>
      <c r="D91" s="17"/>
      <c r="E91" s="17"/>
      <c r="F91" s="20"/>
      <c r="G91" s="60"/>
      <c r="H91" s="60"/>
      <c r="I91" s="61"/>
    </row>
    <row r="92" spans="2:9">
      <c r="B92" s="62"/>
      <c r="C92" s="16" t="s">
        <v>147</v>
      </c>
      <c r="D92" s="17"/>
      <c r="E92" s="17"/>
      <c r="F92" s="20"/>
      <c r="G92" s="60"/>
      <c r="H92" s="60"/>
      <c r="I92" s="61"/>
    </row>
    <row r="93" spans="2:9">
      <c r="B93" s="62"/>
      <c r="C93" s="20" t="s">
        <v>167</v>
      </c>
      <c r="D93" s="17"/>
      <c r="E93" s="17"/>
      <c r="F93" s="20"/>
      <c r="G93" s="60"/>
      <c r="H93" s="60"/>
      <c r="I93" s="61"/>
    </row>
    <row r="94" spans="2:9">
      <c r="B94" s="62"/>
      <c r="C94" s="20" t="s">
        <v>220</v>
      </c>
      <c r="D94" s="17"/>
      <c r="E94" s="17"/>
      <c r="F94" s="20"/>
      <c r="G94" s="60"/>
      <c r="H94" s="60"/>
      <c r="I94" s="61"/>
    </row>
    <row r="95" spans="2:9">
      <c r="B95" s="62"/>
      <c r="C95" s="20"/>
      <c r="D95" s="17"/>
      <c r="E95" s="17"/>
      <c r="F95" s="20"/>
      <c r="G95" s="60"/>
      <c r="H95" s="60"/>
      <c r="I95" s="61"/>
    </row>
    <row r="96" spans="2:9">
      <c r="B96" s="62" t="s">
        <v>42</v>
      </c>
      <c r="C96" s="21" t="s">
        <v>232</v>
      </c>
      <c r="D96" s="17" t="s">
        <v>35</v>
      </c>
      <c r="E96" s="17">
        <v>1</v>
      </c>
      <c r="F96" s="60">
        <v>1365284</v>
      </c>
      <c r="G96" s="60">
        <f t="shared" si="2"/>
        <v>1365284</v>
      </c>
      <c r="H96" s="60">
        <v>133000</v>
      </c>
      <c r="I96" s="61">
        <f t="shared" si="3"/>
        <v>133000</v>
      </c>
    </row>
    <row r="97" spans="2:9">
      <c r="B97" s="62"/>
      <c r="C97" s="21" t="s">
        <v>142</v>
      </c>
      <c r="D97" s="17"/>
      <c r="E97" s="17"/>
      <c r="F97" s="20"/>
      <c r="G97" s="60"/>
      <c r="H97" s="60"/>
      <c r="I97" s="61"/>
    </row>
    <row r="98" spans="2:9">
      <c r="B98" s="62"/>
      <c r="C98" s="20" t="s">
        <v>210</v>
      </c>
      <c r="D98" s="17"/>
      <c r="E98" s="17"/>
      <c r="F98" s="20"/>
      <c r="G98" s="60"/>
      <c r="H98" s="60"/>
      <c r="I98" s="61"/>
    </row>
    <row r="99" spans="2:9">
      <c r="B99" s="62"/>
      <c r="C99" s="20" t="s">
        <v>211</v>
      </c>
      <c r="D99" s="17"/>
      <c r="E99" s="17"/>
      <c r="F99" s="20"/>
      <c r="G99" s="60"/>
      <c r="H99" s="60"/>
      <c r="I99" s="61"/>
    </row>
    <row r="100" spans="2:9">
      <c r="B100" s="62"/>
      <c r="C100" s="20" t="s">
        <v>36</v>
      </c>
      <c r="D100" s="17"/>
      <c r="E100" s="17"/>
      <c r="F100" s="20"/>
      <c r="G100" s="60"/>
      <c r="H100" s="60"/>
      <c r="I100" s="61"/>
    </row>
    <row r="101" spans="2:9">
      <c r="B101" s="62"/>
      <c r="C101" s="25" t="s">
        <v>235</v>
      </c>
      <c r="D101" s="17"/>
      <c r="E101" s="17"/>
      <c r="F101" s="20"/>
      <c r="G101" s="60"/>
      <c r="H101" s="60"/>
      <c r="I101" s="61"/>
    </row>
    <row r="102" spans="2:9">
      <c r="B102" s="62"/>
      <c r="C102" s="20" t="s">
        <v>333</v>
      </c>
      <c r="D102" s="17"/>
      <c r="E102" s="17"/>
      <c r="F102" s="20"/>
      <c r="G102" s="60"/>
      <c r="H102" s="60"/>
      <c r="I102" s="61"/>
    </row>
    <row r="103" spans="2:9">
      <c r="B103" s="62"/>
      <c r="C103" s="20" t="s">
        <v>339</v>
      </c>
      <c r="D103" s="17"/>
      <c r="E103" s="17"/>
      <c r="F103" s="20"/>
      <c r="G103" s="60"/>
      <c r="H103" s="60"/>
      <c r="I103" s="61"/>
    </row>
    <row r="104" spans="2:9">
      <c r="B104" s="62"/>
      <c r="C104" s="20" t="s">
        <v>357</v>
      </c>
      <c r="D104" s="17"/>
      <c r="E104" s="17"/>
      <c r="F104" s="20"/>
      <c r="G104" s="60"/>
      <c r="H104" s="60"/>
      <c r="I104" s="61"/>
    </row>
    <row r="105" spans="2:9">
      <c r="B105" s="62"/>
      <c r="C105" s="20" t="s">
        <v>365</v>
      </c>
      <c r="D105" s="17"/>
      <c r="E105" s="17"/>
      <c r="F105" s="20"/>
      <c r="G105" s="60"/>
      <c r="H105" s="60"/>
      <c r="I105" s="61"/>
    </row>
    <row r="106" spans="2:9">
      <c r="B106" s="62"/>
      <c r="C106" s="20" t="s">
        <v>216</v>
      </c>
      <c r="D106" s="17"/>
      <c r="E106" s="17"/>
      <c r="F106" s="20"/>
      <c r="G106" s="60"/>
      <c r="H106" s="60"/>
      <c r="I106" s="61"/>
    </row>
    <row r="107" spans="2:9">
      <c r="B107" s="62"/>
      <c r="C107" s="20" t="s">
        <v>237</v>
      </c>
      <c r="D107" s="17"/>
      <c r="E107" s="17"/>
      <c r="F107" s="20"/>
      <c r="G107" s="60"/>
      <c r="H107" s="60"/>
      <c r="I107" s="61"/>
    </row>
    <row r="108" spans="2:9">
      <c r="B108" s="15"/>
      <c r="C108" s="20" t="s">
        <v>326</v>
      </c>
      <c r="D108" s="17"/>
      <c r="E108" s="17"/>
      <c r="F108" s="20"/>
      <c r="G108" s="60"/>
      <c r="H108" s="60"/>
      <c r="I108" s="61"/>
    </row>
    <row r="109" spans="2:9">
      <c r="B109" s="15"/>
      <c r="C109" s="20" t="s">
        <v>238</v>
      </c>
      <c r="D109" s="17"/>
      <c r="E109" s="17"/>
      <c r="F109" s="20"/>
      <c r="G109" s="60"/>
      <c r="H109" s="60"/>
      <c r="I109" s="61"/>
    </row>
    <row r="110" spans="2:9">
      <c r="B110" s="15"/>
      <c r="C110" s="20" t="s">
        <v>167</v>
      </c>
      <c r="D110" s="17" t="s">
        <v>1</v>
      </c>
      <c r="E110" s="17"/>
      <c r="F110" s="20"/>
      <c r="G110" s="60"/>
      <c r="H110" s="60"/>
      <c r="I110" s="61"/>
    </row>
    <row r="111" spans="2:9">
      <c r="B111" s="15"/>
      <c r="C111" s="20" t="s">
        <v>220</v>
      </c>
      <c r="D111" s="17"/>
      <c r="E111" s="17"/>
      <c r="F111" s="20"/>
      <c r="G111" s="60"/>
      <c r="H111" s="60"/>
      <c r="I111" s="61"/>
    </row>
    <row r="112" spans="2:9">
      <c r="B112" s="15"/>
      <c r="C112" s="20"/>
      <c r="D112" s="17"/>
      <c r="E112" s="17"/>
      <c r="F112" s="20"/>
      <c r="G112" s="60"/>
      <c r="H112" s="60"/>
      <c r="I112" s="61"/>
    </row>
    <row r="113" spans="2:9">
      <c r="B113" s="15" t="s">
        <v>43</v>
      </c>
      <c r="C113" s="20" t="s">
        <v>181</v>
      </c>
      <c r="D113" s="17" t="s">
        <v>12</v>
      </c>
      <c r="E113" s="17">
        <v>3300</v>
      </c>
      <c r="F113" s="20">
        <v>850</v>
      </c>
      <c r="G113" s="60">
        <f t="shared" si="2"/>
        <v>2805000</v>
      </c>
      <c r="H113" s="60">
        <v>100</v>
      </c>
      <c r="I113" s="61">
        <f t="shared" si="3"/>
        <v>330000</v>
      </c>
    </row>
    <row r="114" spans="2:9">
      <c r="B114" s="15"/>
      <c r="C114" s="20"/>
      <c r="D114" s="17"/>
      <c r="E114" s="17"/>
      <c r="F114" s="20"/>
      <c r="G114" s="60"/>
      <c r="H114" s="60"/>
      <c r="I114" s="61"/>
    </row>
    <row r="115" spans="2:9">
      <c r="B115" s="15" t="s">
        <v>44</v>
      </c>
      <c r="C115" s="20" t="s">
        <v>182</v>
      </c>
      <c r="D115" s="17" t="s">
        <v>45</v>
      </c>
      <c r="E115" s="17"/>
      <c r="F115" s="20"/>
      <c r="G115" s="60"/>
      <c r="H115" s="60">
        <v>2000</v>
      </c>
      <c r="I115" s="61">
        <f t="shared" si="3"/>
        <v>0</v>
      </c>
    </row>
    <row r="116" spans="2:9">
      <c r="B116" s="15"/>
      <c r="C116" s="20"/>
      <c r="D116" s="17"/>
      <c r="E116" s="17"/>
      <c r="F116" s="20"/>
      <c r="G116" s="60"/>
      <c r="H116" s="60"/>
      <c r="I116" s="61"/>
    </row>
    <row r="117" spans="2:9">
      <c r="B117" s="15"/>
      <c r="C117" s="27" t="s">
        <v>239</v>
      </c>
      <c r="D117" s="17"/>
      <c r="E117" s="17"/>
      <c r="F117" s="20"/>
      <c r="G117" s="60">
        <f>SUM(G11:G116)</f>
        <v>11617571</v>
      </c>
      <c r="H117" s="60"/>
      <c r="I117" s="61">
        <f>SUM(I11:I116)</f>
        <v>1149794</v>
      </c>
    </row>
    <row r="118" spans="2:9">
      <c r="B118" s="15"/>
      <c r="C118" s="20"/>
      <c r="D118" s="17"/>
      <c r="E118" s="17"/>
      <c r="F118" s="20"/>
      <c r="G118" s="60"/>
      <c r="H118" s="60"/>
      <c r="I118" s="61"/>
    </row>
    <row r="119" spans="2:9">
      <c r="B119" s="64" t="s">
        <v>46</v>
      </c>
      <c r="C119" s="21" t="s">
        <v>240</v>
      </c>
      <c r="D119" s="17"/>
      <c r="E119" s="17"/>
      <c r="F119" s="20"/>
      <c r="G119" s="60"/>
      <c r="H119" s="60"/>
      <c r="I119" s="61"/>
    </row>
    <row r="120" spans="2:9">
      <c r="B120" s="15"/>
      <c r="C120" s="20"/>
      <c r="D120" s="17"/>
      <c r="E120" s="17"/>
      <c r="F120" s="20"/>
      <c r="G120" s="60"/>
      <c r="H120" s="60"/>
      <c r="I120" s="61"/>
    </row>
    <row r="121" spans="2:9">
      <c r="B121" s="15" t="s">
        <v>14</v>
      </c>
      <c r="C121" s="20" t="s">
        <v>374</v>
      </c>
      <c r="D121" s="17" t="s">
        <v>45</v>
      </c>
      <c r="E121" s="17">
        <v>1</v>
      </c>
      <c r="F121" s="60">
        <v>41000</v>
      </c>
      <c r="G121" s="60">
        <f t="shared" si="2"/>
        <v>41000</v>
      </c>
      <c r="H121" s="60">
        <v>4120</v>
      </c>
      <c r="I121" s="61">
        <f t="shared" si="3"/>
        <v>4120</v>
      </c>
    </row>
    <row r="122" spans="2:9">
      <c r="B122" s="15"/>
      <c r="C122" s="20"/>
      <c r="D122" s="17"/>
      <c r="E122" s="17"/>
      <c r="F122" s="20"/>
      <c r="G122" s="60"/>
      <c r="H122" s="60"/>
      <c r="I122" s="61"/>
    </row>
    <row r="123" spans="2:9">
      <c r="B123" s="15" t="s">
        <v>26</v>
      </c>
      <c r="C123" s="20" t="s">
        <v>242</v>
      </c>
      <c r="D123" s="17" t="s">
        <v>45</v>
      </c>
      <c r="E123" s="17">
        <v>1</v>
      </c>
      <c r="F123" s="60">
        <v>6460984</v>
      </c>
      <c r="G123" s="60">
        <f t="shared" si="2"/>
        <v>6460984</v>
      </c>
      <c r="H123" s="60">
        <v>419250</v>
      </c>
      <c r="I123" s="61">
        <f t="shared" si="3"/>
        <v>419250</v>
      </c>
    </row>
    <row r="124" spans="2:9">
      <c r="B124" s="15"/>
      <c r="C124" s="20"/>
      <c r="D124" s="17"/>
      <c r="E124" s="17"/>
      <c r="F124" s="20"/>
      <c r="G124" s="60"/>
      <c r="H124" s="60"/>
      <c r="I124" s="61"/>
    </row>
    <row r="125" spans="2:9">
      <c r="B125" s="15" t="s">
        <v>47</v>
      </c>
      <c r="C125" s="20" t="s">
        <v>245</v>
      </c>
      <c r="D125" s="17" t="s">
        <v>45</v>
      </c>
      <c r="E125" s="17">
        <v>1</v>
      </c>
      <c r="F125" s="60">
        <v>618700</v>
      </c>
      <c r="G125" s="60">
        <f t="shared" si="2"/>
        <v>618700</v>
      </c>
      <c r="H125" s="60">
        <v>10000</v>
      </c>
      <c r="I125" s="61">
        <f t="shared" si="3"/>
        <v>10000</v>
      </c>
    </row>
    <row r="126" spans="2:9">
      <c r="B126" s="15"/>
      <c r="C126" s="20" t="s">
        <v>247</v>
      </c>
      <c r="D126" s="17"/>
      <c r="E126" s="17"/>
      <c r="F126" s="20"/>
      <c r="G126" s="60"/>
      <c r="H126" s="60"/>
      <c r="I126" s="61"/>
    </row>
    <row r="127" spans="2:9">
      <c r="B127" s="15"/>
      <c r="C127" s="20" t="s">
        <v>244</v>
      </c>
      <c r="D127" s="17"/>
      <c r="E127" s="17"/>
      <c r="F127" s="20"/>
      <c r="G127" s="60"/>
      <c r="H127" s="60"/>
      <c r="I127" s="61"/>
    </row>
    <row r="128" spans="2:9">
      <c r="B128" s="15"/>
      <c r="C128" s="20"/>
      <c r="D128" s="17"/>
      <c r="E128" s="17"/>
      <c r="F128" s="20"/>
      <c r="G128" s="60"/>
      <c r="H128" s="60"/>
      <c r="I128" s="61"/>
    </row>
    <row r="129" spans="2:9">
      <c r="B129" s="15" t="s">
        <v>49</v>
      </c>
      <c r="C129" s="20" t="s">
        <v>246</v>
      </c>
      <c r="D129" s="17" t="s">
        <v>45</v>
      </c>
      <c r="E129" s="17"/>
      <c r="F129" s="60">
        <v>4969530</v>
      </c>
      <c r="G129" s="60">
        <f t="shared" si="2"/>
        <v>0</v>
      </c>
      <c r="H129" s="60">
        <v>419230</v>
      </c>
      <c r="I129" s="61">
        <f t="shared" si="3"/>
        <v>0</v>
      </c>
    </row>
    <row r="130" spans="2:9">
      <c r="B130" s="15"/>
      <c r="C130" s="20"/>
      <c r="D130" s="17"/>
      <c r="E130" s="17"/>
      <c r="F130" s="20"/>
      <c r="G130" s="60">
        <f t="shared" si="2"/>
        <v>0</v>
      </c>
      <c r="H130" s="60"/>
      <c r="I130" s="61"/>
    </row>
    <row r="131" spans="2:9">
      <c r="B131" s="15" t="s">
        <v>50</v>
      </c>
      <c r="C131" s="20" t="s">
        <v>245</v>
      </c>
      <c r="D131" s="17" t="s">
        <v>45</v>
      </c>
      <c r="E131" s="17"/>
      <c r="F131" s="60">
        <v>457004</v>
      </c>
      <c r="G131" s="60">
        <f t="shared" si="2"/>
        <v>0</v>
      </c>
      <c r="H131" s="60">
        <v>10000</v>
      </c>
      <c r="I131" s="61">
        <f t="shared" si="3"/>
        <v>0</v>
      </c>
    </row>
    <row r="132" spans="2:9">
      <c r="B132" s="15"/>
      <c r="C132" s="20" t="s">
        <v>247</v>
      </c>
      <c r="D132" s="17"/>
      <c r="E132" s="17"/>
      <c r="F132" s="20"/>
      <c r="G132" s="60"/>
      <c r="H132" s="60"/>
      <c r="I132" s="61"/>
    </row>
    <row r="133" spans="2:9">
      <c r="B133" s="15"/>
      <c r="C133" s="20" t="s">
        <v>244</v>
      </c>
      <c r="D133" s="17"/>
      <c r="E133" s="17"/>
      <c r="F133" s="20"/>
      <c r="G133" s="60"/>
      <c r="H133" s="60"/>
      <c r="I133" s="61"/>
    </row>
    <row r="134" spans="2:9">
      <c r="B134" s="15"/>
      <c r="C134" s="20"/>
      <c r="D134" s="17"/>
      <c r="E134" s="17"/>
      <c r="F134" s="20"/>
      <c r="G134" s="60"/>
      <c r="H134" s="60"/>
      <c r="I134" s="61"/>
    </row>
    <row r="135" spans="2:9">
      <c r="B135" s="15" t="s">
        <v>52</v>
      </c>
      <c r="C135" s="20" t="s">
        <v>249</v>
      </c>
      <c r="D135" s="17" t="s">
        <v>35</v>
      </c>
      <c r="E135" s="17">
        <v>5</v>
      </c>
      <c r="F135" s="8">
        <v>27540</v>
      </c>
      <c r="G135" s="60">
        <f t="shared" si="2"/>
        <v>137700</v>
      </c>
      <c r="H135" s="60">
        <v>10000</v>
      </c>
      <c r="I135" s="61">
        <f t="shared" si="3"/>
        <v>50000</v>
      </c>
    </row>
    <row r="136" spans="2:9">
      <c r="B136" s="15"/>
      <c r="C136" s="20" t="s">
        <v>248</v>
      </c>
      <c r="D136" s="17"/>
      <c r="E136" s="17"/>
      <c r="F136" s="8"/>
      <c r="G136" s="60"/>
      <c r="H136" s="60"/>
      <c r="I136" s="61"/>
    </row>
    <row r="137" spans="2:9">
      <c r="B137" s="15"/>
      <c r="C137" s="20"/>
      <c r="D137" s="17"/>
      <c r="E137" s="17"/>
      <c r="F137" s="8"/>
      <c r="G137" s="60"/>
      <c r="H137" s="60"/>
      <c r="I137" s="61"/>
    </row>
    <row r="138" spans="2:9">
      <c r="B138" s="15"/>
      <c r="C138" s="20"/>
      <c r="D138" s="17"/>
      <c r="E138" s="17"/>
      <c r="F138" s="8"/>
      <c r="G138" s="60"/>
      <c r="H138" s="60"/>
      <c r="I138" s="61"/>
    </row>
    <row r="139" spans="2:9">
      <c r="B139" s="15" t="s">
        <v>53</v>
      </c>
      <c r="C139" s="20" t="s">
        <v>250</v>
      </c>
      <c r="D139" s="17" t="s">
        <v>35</v>
      </c>
      <c r="E139" s="17">
        <v>20</v>
      </c>
      <c r="F139" s="60">
        <v>27540</v>
      </c>
      <c r="G139" s="60">
        <f t="shared" si="2"/>
        <v>550800</v>
      </c>
      <c r="H139" s="60">
        <v>10000</v>
      </c>
      <c r="I139" s="61">
        <f t="shared" si="3"/>
        <v>200000</v>
      </c>
    </row>
    <row r="140" spans="2:9">
      <c r="B140" s="15"/>
      <c r="C140" s="20" t="s">
        <v>51</v>
      </c>
      <c r="D140" s="17"/>
      <c r="E140" s="17"/>
      <c r="F140" s="20"/>
      <c r="G140" s="60"/>
      <c r="H140" s="60"/>
      <c r="I140" s="61"/>
    </row>
    <row r="141" spans="2:9">
      <c r="B141" s="15"/>
      <c r="C141" s="20"/>
      <c r="D141" s="17"/>
      <c r="E141" s="17"/>
      <c r="F141" s="20"/>
      <c r="G141" s="60"/>
      <c r="H141" s="60"/>
      <c r="I141" s="61"/>
    </row>
    <row r="142" spans="2:9">
      <c r="B142" s="15" t="s">
        <v>92</v>
      </c>
      <c r="C142" s="20" t="s">
        <v>251</v>
      </c>
      <c r="D142" s="17" t="s">
        <v>45</v>
      </c>
      <c r="E142" s="17">
        <v>1</v>
      </c>
      <c r="F142" s="60"/>
      <c r="G142" s="60"/>
      <c r="H142" s="60">
        <v>22500</v>
      </c>
      <c r="I142" s="61">
        <f t="shared" ref="I142:I202" si="4">H142*E142</f>
        <v>22500</v>
      </c>
    </row>
    <row r="143" spans="2:9">
      <c r="B143" s="15"/>
      <c r="C143" s="20"/>
      <c r="D143" s="17"/>
      <c r="E143" s="17"/>
      <c r="F143" s="20"/>
      <c r="G143" s="60"/>
      <c r="H143" s="60"/>
      <c r="I143" s="61"/>
    </row>
    <row r="144" spans="2:9">
      <c r="B144" s="15" t="s">
        <v>93</v>
      </c>
      <c r="C144" s="20" t="s">
        <v>252</v>
      </c>
      <c r="D144" s="17" t="s">
        <v>35</v>
      </c>
      <c r="E144" s="17">
        <v>1</v>
      </c>
      <c r="F144" s="60">
        <v>85000</v>
      </c>
      <c r="G144" s="60">
        <f t="shared" ref="G144:G202" si="5">F144*E144</f>
        <v>85000</v>
      </c>
      <c r="H144" s="60">
        <v>47500</v>
      </c>
      <c r="I144" s="61">
        <f t="shared" si="4"/>
        <v>47500</v>
      </c>
    </row>
    <row r="145" spans="2:9">
      <c r="B145" s="15"/>
      <c r="C145" s="20"/>
      <c r="D145" s="17"/>
      <c r="E145" s="17"/>
      <c r="F145" s="20"/>
      <c r="G145" s="60"/>
      <c r="H145" s="60"/>
      <c r="I145" s="61"/>
    </row>
    <row r="146" spans="2:9">
      <c r="B146" s="15" t="s">
        <v>94</v>
      </c>
      <c r="C146" s="20" t="s">
        <v>182</v>
      </c>
      <c r="D146" s="17" t="s">
        <v>45</v>
      </c>
      <c r="E146" s="17">
        <v>1</v>
      </c>
      <c r="F146" s="20"/>
      <c r="G146" s="60"/>
      <c r="H146" s="60">
        <v>1500</v>
      </c>
      <c r="I146" s="61">
        <f t="shared" si="4"/>
        <v>1500</v>
      </c>
    </row>
    <row r="147" spans="2:9">
      <c r="B147" s="15"/>
      <c r="C147" s="20"/>
      <c r="D147" s="17"/>
      <c r="E147" s="17"/>
      <c r="F147" s="20"/>
      <c r="G147" s="60"/>
      <c r="H147" s="60"/>
      <c r="I147" s="61"/>
    </row>
    <row r="148" spans="2:9">
      <c r="B148" s="15"/>
      <c r="C148" s="27" t="s">
        <v>183</v>
      </c>
      <c r="D148" s="17"/>
      <c r="E148" s="17"/>
      <c r="F148" s="20"/>
      <c r="G148" s="60">
        <f>SUM(G121:G147)</f>
        <v>7894184</v>
      </c>
      <c r="H148" s="60"/>
      <c r="I148" s="61">
        <f>SUM(I121:I147)</f>
        <v>754870</v>
      </c>
    </row>
    <row r="149" spans="2:9">
      <c r="B149" s="15"/>
      <c r="C149" s="20"/>
      <c r="D149" s="17"/>
      <c r="E149" s="17"/>
      <c r="F149" s="20"/>
      <c r="G149" s="60"/>
      <c r="H149" s="60"/>
      <c r="I149" s="61"/>
    </row>
    <row r="150" spans="2:9">
      <c r="B150" s="65" t="s">
        <v>54</v>
      </c>
      <c r="C150" s="66" t="s">
        <v>377</v>
      </c>
      <c r="D150" s="67"/>
      <c r="E150" s="68"/>
      <c r="F150" s="69"/>
      <c r="G150" s="60"/>
      <c r="H150" s="70"/>
      <c r="I150" s="61"/>
    </row>
    <row r="151" spans="2:9">
      <c r="B151" s="65"/>
      <c r="C151" s="71" t="s">
        <v>142</v>
      </c>
      <c r="D151" s="67"/>
      <c r="E151" s="72"/>
      <c r="F151" s="69"/>
      <c r="G151" s="60"/>
      <c r="H151" s="70"/>
      <c r="I151" s="61"/>
    </row>
    <row r="152" spans="2:9">
      <c r="B152" s="65" t="s">
        <v>20</v>
      </c>
      <c r="C152" s="73" t="s">
        <v>95</v>
      </c>
      <c r="D152" s="67" t="s">
        <v>11</v>
      </c>
      <c r="E152" s="72"/>
      <c r="F152" s="69">
        <v>315000</v>
      </c>
      <c r="G152" s="60">
        <f t="shared" si="5"/>
        <v>0</v>
      </c>
      <c r="H152" s="70">
        <v>24000</v>
      </c>
      <c r="I152" s="61">
        <f t="shared" si="4"/>
        <v>0</v>
      </c>
    </row>
    <row r="153" spans="2:9">
      <c r="B153" s="65" t="s">
        <v>21</v>
      </c>
      <c r="C153" s="73" t="s">
        <v>96</v>
      </c>
      <c r="D153" s="67" t="s">
        <v>11</v>
      </c>
      <c r="E153" s="72"/>
      <c r="F153" s="69">
        <v>229000</v>
      </c>
      <c r="G153" s="60">
        <f t="shared" si="5"/>
        <v>0</v>
      </c>
      <c r="H153" s="70">
        <v>24000</v>
      </c>
      <c r="I153" s="61">
        <f t="shared" si="4"/>
        <v>0</v>
      </c>
    </row>
    <row r="154" spans="2:9">
      <c r="B154" s="65" t="s">
        <v>22</v>
      </c>
      <c r="C154" s="73" t="s">
        <v>97</v>
      </c>
      <c r="D154" s="67" t="s">
        <v>11</v>
      </c>
      <c r="E154" s="74"/>
      <c r="F154" s="75">
        <v>221650</v>
      </c>
      <c r="G154" s="60">
        <f t="shared" si="5"/>
        <v>0</v>
      </c>
      <c r="H154" s="70">
        <v>24100</v>
      </c>
      <c r="I154" s="61">
        <f t="shared" si="4"/>
        <v>0</v>
      </c>
    </row>
    <row r="155" spans="2:9">
      <c r="B155" s="65" t="s">
        <v>23</v>
      </c>
      <c r="C155" s="73" t="s">
        <v>98</v>
      </c>
      <c r="D155" s="67" t="s">
        <v>11</v>
      </c>
      <c r="E155" s="74">
        <v>20</v>
      </c>
      <c r="F155" s="76">
        <v>215687</v>
      </c>
      <c r="G155" s="60">
        <f t="shared" si="5"/>
        <v>4313740</v>
      </c>
      <c r="H155" s="70">
        <v>24100</v>
      </c>
      <c r="I155" s="61">
        <f t="shared" si="4"/>
        <v>482000</v>
      </c>
    </row>
    <row r="156" spans="2:9">
      <c r="B156" s="65" t="s">
        <v>24</v>
      </c>
      <c r="C156" s="73" t="s">
        <v>99</v>
      </c>
      <c r="D156" s="67" t="s">
        <v>11</v>
      </c>
      <c r="E156" s="74"/>
      <c r="F156" s="76">
        <v>195756</v>
      </c>
      <c r="G156" s="60">
        <f t="shared" si="5"/>
        <v>0</v>
      </c>
      <c r="H156" s="70">
        <v>24100</v>
      </c>
      <c r="I156" s="61">
        <f t="shared" si="4"/>
        <v>0</v>
      </c>
    </row>
    <row r="157" spans="2:9">
      <c r="B157" s="65" t="s">
        <v>25</v>
      </c>
      <c r="C157" s="73" t="s">
        <v>100</v>
      </c>
      <c r="D157" s="67" t="s">
        <v>11</v>
      </c>
      <c r="E157" s="74">
        <v>10</v>
      </c>
      <c r="F157" s="75">
        <v>175840</v>
      </c>
      <c r="G157" s="60">
        <f t="shared" si="5"/>
        <v>1758400</v>
      </c>
      <c r="H157" s="70">
        <v>24100</v>
      </c>
      <c r="I157" s="61">
        <f t="shared" si="4"/>
        <v>241000</v>
      </c>
    </row>
    <row r="158" spans="2:9">
      <c r="B158" s="65" t="s">
        <v>55</v>
      </c>
      <c r="C158" s="73" t="s">
        <v>101</v>
      </c>
      <c r="D158" s="67" t="s">
        <v>11</v>
      </c>
      <c r="E158" s="74">
        <v>137</v>
      </c>
      <c r="F158" s="75">
        <v>125105</v>
      </c>
      <c r="G158" s="60">
        <f t="shared" si="5"/>
        <v>17139385</v>
      </c>
      <c r="H158" s="70">
        <v>24100</v>
      </c>
      <c r="I158" s="61">
        <f t="shared" si="4"/>
        <v>3301700</v>
      </c>
    </row>
    <row r="159" spans="2:9">
      <c r="B159" s="65" t="s">
        <v>56</v>
      </c>
      <c r="C159" s="73" t="s">
        <v>379</v>
      </c>
      <c r="D159" s="67" t="s">
        <v>11</v>
      </c>
      <c r="E159" s="74">
        <v>55</v>
      </c>
      <c r="F159" s="69">
        <v>5320</v>
      </c>
      <c r="G159" s="60">
        <f t="shared" si="5"/>
        <v>292600</v>
      </c>
      <c r="H159" s="70">
        <v>528</v>
      </c>
      <c r="I159" s="61">
        <f t="shared" si="4"/>
        <v>29040</v>
      </c>
    </row>
    <row r="160" spans="2:9">
      <c r="B160" s="65" t="s">
        <v>57</v>
      </c>
      <c r="C160" s="73" t="s">
        <v>255</v>
      </c>
      <c r="D160" s="67" t="s">
        <v>11</v>
      </c>
      <c r="E160" s="74">
        <v>70</v>
      </c>
      <c r="F160" s="69">
        <v>6800</v>
      </c>
      <c r="G160" s="60">
        <f t="shared" si="5"/>
        <v>476000</v>
      </c>
      <c r="H160" s="70">
        <v>710</v>
      </c>
      <c r="I160" s="61">
        <f t="shared" si="4"/>
        <v>49700</v>
      </c>
    </row>
    <row r="161" spans="2:9">
      <c r="B161" s="65" t="s">
        <v>58</v>
      </c>
      <c r="C161" s="73" t="s">
        <v>256</v>
      </c>
      <c r="D161" s="67" t="s">
        <v>11</v>
      </c>
      <c r="E161" s="74">
        <v>274</v>
      </c>
      <c r="F161" s="69">
        <v>1250</v>
      </c>
      <c r="G161" s="60">
        <f t="shared" si="5"/>
        <v>342500</v>
      </c>
      <c r="H161" s="70">
        <v>120</v>
      </c>
      <c r="I161" s="61">
        <f t="shared" si="4"/>
        <v>32880</v>
      </c>
    </row>
    <row r="162" spans="2:9" ht="25.5">
      <c r="B162" s="65" t="s">
        <v>59</v>
      </c>
      <c r="C162" s="73" t="s">
        <v>257</v>
      </c>
      <c r="D162" s="67" t="s">
        <v>12</v>
      </c>
      <c r="E162" s="74"/>
      <c r="F162" s="69">
        <v>3000</v>
      </c>
      <c r="G162" s="60">
        <f t="shared" si="5"/>
        <v>0</v>
      </c>
      <c r="H162" s="70">
        <v>305</v>
      </c>
      <c r="I162" s="61">
        <f t="shared" si="4"/>
        <v>0</v>
      </c>
    </row>
    <row r="163" spans="2:9" ht="25.5">
      <c r="B163" s="65" t="s">
        <v>61</v>
      </c>
      <c r="C163" s="73" t="s">
        <v>258</v>
      </c>
      <c r="D163" s="67" t="s">
        <v>12</v>
      </c>
      <c r="E163" s="74">
        <v>1800</v>
      </c>
      <c r="F163" s="69">
        <v>2500</v>
      </c>
      <c r="G163" s="60">
        <f t="shared" si="5"/>
        <v>4500000</v>
      </c>
      <c r="H163" s="70">
        <v>305</v>
      </c>
      <c r="I163" s="61">
        <f t="shared" si="4"/>
        <v>549000</v>
      </c>
    </row>
    <row r="164" spans="2:9" ht="25.5">
      <c r="B164" s="65" t="s">
        <v>62</v>
      </c>
      <c r="C164" s="73" t="s">
        <v>259</v>
      </c>
      <c r="D164" s="67" t="s">
        <v>12</v>
      </c>
      <c r="E164" s="74">
        <v>5400</v>
      </c>
      <c r="F164" s="69">
        <v>1000</v>
      </c>
      <c r="G164" s="60">
        <f t="shared" si="5"/>
        <v>5400000</v>
      </c>
      <c r="H164" s="70">
        <v>215</v>
      </c>
      <c r="I164" s="61">
        <f t="shared" si="4"/>
        <v>1161000</v>
      </c>
    </row>
    <row r="165" spans="2:9" ht="25.5">
      <c r="B165" s="65" t="s">
        <v>63</v>
      </c>
      <c r="C165" s="73" t="s">
        <v>260</v>
      </c>
      <c r="D165" s="67" t="s">
        <v>12</v>
      </c>
      <c r="E165" s="74"/>
      <c r="F165" s="69">
        <v>400</v>
      </c>
      <c r="G165" s="60">
        <f t="shared" si="5"/>
        <v>0</v>
      </c>
      <c r="H165" s="70">
        <v>125</v>
      </c>
      <c r="I165" s="61">
        <f t="shared" si="4"/>
        <v>0</v>
      </c>
    </row>
    <row r="166" spans="2:9">
      <c r="B166" s="65" t="s">
        <v>88</v>
      </c>
      <c r="C166" s="73" t="s">
        <v>60</v>
      </c>
      <c r="D166" s="67" t="s">
        <v>11</v>
      </c>
      <c r="E166" s="74">
        <v>60</v>
      </c>
      <c r="F166" s="69">
        <v>2100</v>
      </c>
      <c r="G166" s="60">
        <f t="shared" si="5"/>
        <v>126000</v>
      </c>
      <c r="H166" s="70">
        <v>310</v>
      </c>
      <c r="I166" s="61">
        <f t="shared" si="4"/>
        <v>18600</v>
      </c>
    </row>
    <row r="167" spans="2:9">
      <c r="B167" s="65" t="s">
        <v>102</v>
      </c>
      <c r="C167" s="73" t="s">
        <v>261</v>
      </c>
      <c r="D167" s="67" t="s">
        <v>11</v>
      </c>
      <c r="E167" s="68"/>
      <c r="F167" s="69"/>
      <c r="G167" s="60">
        <f t="shared" si="5"/>
        <v>0</v>
      </c>
      <c r="H167" s="70"/>
      <c r="I167" s="61"/>
    </row>
    <row r="168" spans="2:9">
      <c r="B168" s="65" t="s">
        <v>103</v>
      </c>
      <c r="C168" s="77" t="s">
        <v>262</v>
      </c>
      <c r="D168" s="67" t="s">
        <v>11</v>
      </c>
      <c r="E168" s="74">
        <v>10</v>
      </c>
      <c r="F168" s="74">
        <v>85000</v>
      </c>
      <c r="G168" s="60">
        <f t="shared" si="5"/>
        <v>850000</v>
      </c>
      <c r="H168" s="70">
        <v>25000</v>
      </c>
      <c r="I168" s="61">
        <f t="shared" si="4"/>
        <v>250000</v>
      </c>
    </row>
    <row r="169" spans="2:9">
      <c r="B169" s="65" t="s">
        <v>104</v>
      </c>
      <c r="C169" s="77" t="s">
        <v>182</v>
      </c>
      <c r="D169" s="67" t="s">
        <v>11</v>
      </c>
      <c r="E169" s="76">
        <f>E158+E157+E156+E155+E154+E153+E152</f>
        <v>167</v>
      </c>
      <c r="F169" s="74"/>
      <c r="G169" s="60"/>
      <c r="H169" s="70">
        <v>1500</v>
      </c>
      <c r="I169" s="61">
        <f t="shared" si="4"/>
        <v>250500</v>
      </c>
    </row>
    <row r="170" spans="2:9">
      <c r="B170" s="65"/>
      <c r="C170" s="66" t="s">
        <v>263</v>
      </c>
      <c r="D170" s="67"/>
      <c r="E170" s="68"/>
      <c r="F170" s="69"/>
      <c r="G170" s="60">
        <f>SUM(G152:G169)</f>
        <v>35198625</v>
      </c>
      <c r="H170" s="70"/>
      <c r="I170" s="61">
        <f>SUM(I152:I169)</f>
        <v>6365420</v>
      </c>
    </row>
    <row r="171" spans="2:9">
      <c r="B171" s="65"/>
      <c r="C171" s="73"/>
      <c r="D171" s="67"/>
      <c r="E171" s="68"/>
      <c r="F171" s="69"/>
      <c r="G171" s="60"/>
      <c r="H171" s="70"/>
      <c r="I171" s="61"/>
    </row>
    <row r="172" spans="2:9">
      <c r="B172" s="65"/>
      <c r="C172" s="73"/>
      <c r="D172" s="67"/>
      <c r="E172" s="68"/>
      <c r="F172" s="69"/>
      <c r="G172" s="60"/>
      <c r="H172" s="70"/>
      <c r="I172" s="61"/>
    </row>
    <row r="173" spans="2:9">
      <c r="B173" s="65" t="s">
        <v>64</v>
      </c>
      <c r="C173" s="78" t="s">
        <v>264</v>
      </c>
      <c r="D173" s="67"/>
      <c r="E173" s="68"/>
      <c r="F173" s="69"/>
      <c r="G173" s="60"/>
      <c r="H173" s="70"/>
      <c r="I173" s="61"/>
    </row>
    <row r="174" spans="2:9">
      <c r="B174" s="65"/>
      <c r="C174" s="78"/>
      <c r="D174" s="67"/>
      <c r="E174" s="68"/>
      <c r="F174" s="69"/>
      <c r="G174" s="60"/>
      <c r="H174" s="70"/>
      <c r="I174" s="61"/>
    </row>
    <row r="175" spans="2:9">
      <c r="B175" s="65"/>
      <c r="C175" s="79" t="s">
        <v>142</v>
      </c>
      <c r="D175" s="67"/>
      <c r="E175" s="68"/>
      <c r="F175" s="69"/>
      <c r="G175" s="60"/>
      <c r="H175" s="70"/>
      <c r="I175" s="61"/>
    </row>
    <row r="176" spans="2:9">
      <c r="B176" s="65"/>
      <c r="C176" s="79"/>
      <c r="D176" s="67"/>
      <c r="E176" s="68"/>
      <c r="F176" s="69"/>
      <c r="G176" s="60"/>
      <c r="H176" s="70"/>
      <c r="I176" s="61"/>
    </row>
    <row r="177" spans="2:9">
      <c r="B177" s="65" t="s">
        <v>65</v>
      </c>
      <c r="C177" s="77" t="s">
        <v>266</v>
      </c>
      <c r="D177" s="67" t="s">
        <v>11</v>
      </c>
      <c r="E177" s="80">
        <v>1</v>
      </c>
      <c r="F177" s="81">
        <v>361108</v>
      </c>
      <c r="G177" s="60">
        <f t="shared" si="5"/>
        <v>361108</v>
      </c>
      <c r="H177" s="70">
        <v>5200</v>
      </c>
      <c r="I177" s="61">
        <f t="shared" si="4"/>
        <v>5200</v>
      </c>
    </row>
    <row r="178" spans="2:9">
      <c r="B178" s="65"/>
      <c r="C178" s="82"/>
      <c r="D178" s="67"/>
      <c r="E178" s="83"/>
      <c r="F178" s="20"/>
      <c r="G178" s="60"/>
      <c r="H178" s="70"/>
      <c r="I178" s="61"/>
    </row>
    <row r="179" spans="2:9">
      <c r="B179" s="65" t="s">
        <v>67</v>
      </c>
      <c r="C179" s="84" t="s">
        <v>267</v>
      </c>
      <c r="D179" s="67" t="s">
        <v>11</v>
      </c>
      <c r="E179" s="83">
        <v>1</v>
      </c>
      <c r="F179" s="81">
        <v>352066</v>
      </c>
      <c r="G179" s="60">
        <f t="shared" si="5"/>
        <v>352066</v>
      </c>
      <c r="H179" s="70">
        <v>5200</v>
      </c>
      <c r="I179" s="61">
        <f t="shared" si="4"/>
        <v>5200</v>
      </c>
    </row>
    <row r="180" spans="2:9">
      <c r="B180" s="65"/>
      <c r="C180" s="82"/>
      <c r="D180" s="67"/>
      <c r="E180" s="83"/>
      <c r="F180" s="20"/>
      <c r="G180" s="60"/>
      <c r="H180" s="70"/>
      <c r="I180" s="61"/>
    </row>
    <row r="181" spans="2:9">
      <c r="B181" s="65" t="s">
        <v>68</v>
      </c>
      <c r="C181" s="84" t="s">
        <v>268</v>
      </c>
      <c r="D181" s="67" t="s">
        <v>11</v>
      </c>
      <c r="E181" s="83">
        <v>1</v>
      </c>
      <c r="F181" s="81">
        <v>84525</v>
      </c>
      <c r="G181" s="60">
        <f t="shared" si="5"/>
        <v>84525</v>
      </c>
      <c r="H181" s="70">
        <v>400</v>
      </c>
      <c r="I181" s="61">
        <f t="shared" si="4"/>
        <v>400</v>
      </c>
    </row>
    <row r="182" spans="2:9">
      <c r="B182" s="65"/>
      <c r="C182" s="85"/>
      <c r="D182" s="67"/>
      <c r="E182" s="83"/>
      <c r="F182" s="20"/>
      <c r="G182" s="60"/>
      <c r="H182" s="70"/>
      <c r="I182" s="61"/>
    </row>
    <row r="183" spans="2:9">
      <c r="B183" s="65" t="s">
        <v>76</v>
      </c>
      <c r="C183" s="77" t="s">
        <v>269</v>
      </c>
      <c r="D183" s="67" t="s">
        <v>11</v>
      </c>
      <c r="E183" s="83">
        <v>1</v>
      </c>
      <c r="F183" s="81">
        <v>12158</v>
      </c>
      <c r="G183" s="60">
        <f t="shared" si="5"/>
        <v>12158</v>
      </c>
      <c r="H183" s="70">
        <v>1500</v>
      </c>
      <c r="I183" s="61">
        <f t="shared" si="4"/>
        <v>1500</v>
      </c>
    </row>
    <row r="184" spans="2:9">
      <c r="B184" s="65" t="s">
        <v>77</v>
      </c>
      <c r="C184" s="77" t="s">
        <v>270</v>
      </c>
      <c r="D184" s="67"/>
      <c r="E184" s="80"/>
      <c r="F184" s="20"/>
      <c r="G184" s="60"/>
      <c r="H184" s="70"/>
      <c r="I184" s="61"/>
    </row>
    <row r="185" spans="2:9">
      <c r="B185" s="65" t="s">
        <v>78</v>
      </c>
      <c r="C185" s="77" t="s">
        <v>271</v>
      </c>
      <c r="D185" s="67" t="s">
        <v>11</v>
      </c>
      <c r="E185" s="80">
        <v>1</v>
      </c>
      <c r="F185" s="86">
        <v>1000</v>
      </c>
      <c r="G185" s="60">
        <f t="shared" si="5"/>
        <v>1000</v>
      </c>
      <c r="H185" s="70">
        <v>100</v>
      </c>
      <c r="I185" s="61">
        <f t="shared" si="4"/>
        <v>100</v>
      </c>
    </row>
    <row r="186" spans="2:9">
      <c r="B186" s="65"/>
      <c r="C186" s="79" t="s">
        <v>272</v>
      </c>
      <c r="D186" s="67"/>
      <c r="E186" s="80"/>
      <c r="F186" s="20"/>
      <c r="G186" s="60"/>
      <c r="H186" s="70"/>
      <c r="I186" s="61"/>
    </row>
    <row r="187" spans="2:9">
      <c r="B187" s="65" t="s">
        <v>79</v>
      </c>
      <c r="C187" s="77" t="s">
        <v>273</v>
      </c>
      <c r="D187" s="67" t="s">
        <v>11</v>
      </c>
      <c r="E187" s="80">
        <v>1</v>
      </c>
      <c r="F187" s="77"/>
      <c r="G187" s="60">
        <f t="shared" si="5"/>
        <v>0</v>
      </c>
      <c r="H187" s="70">
        <v>100000</v>
      </c>
      <c r="I187" s="61">
        <f t="shared" si="4"/>
        <v>100000</v>
      </c>
    </row>
    <row r="188" spans="2:9">
      <c r="B188" s="65"/>
      <c r="C188" s="77" t="s">
        <v>275</v>
      </c>
      <c r="D188" s="67"/>
      <c r="E188" s="68"/>
      <c r="F188" s="69"/>
      <c r="G188" s="60"/>
      <c r="H188" s="70"/>
      <c r="I188" s="61"/>
    </row>
    <row r="189" spans="2:9">
      <c r="B189" s="65"/>
      <c r="C189" s="73" t="s">
        <v>274</v>
      </c>
      <c r="D189" s="67"/>
      <c r="E189" s="68"/>
      <c r="F189" s="69"/>
      <c r="G189" s="60"/>
      <c r="H189" s="70"/>
      <c r="I189" s="61"/>
    </row>
    <row r="190" spans="2:9">
      <c r="B190" s="65"/>
      <c r="C190" s="66" t="s">
        <v>373</v>
      </c>
      <c r="D190" s="67"/>
      <c r="E190" s="68"/>
      <c r="F190" s="87"/>
      <c r="G190" s="60">
        <f>SUM(G177:G189)</f>
        <v>810857</v>
      </c>
      <c r="H190" s="70"/>
      <c r="I190" s="61">
        <f>SUM(I177:I189)</f>
        <v>112400</v>
      </c>
    </row>
    <row r="191" spans="2:9">
      <c r="B191" s="65" t="s">
        <v>69</v>
      </c>
      <c r="C191" s="88" t="s">
        <v>277</v>
      </c>
      <c r="D191" s="67"/>
      <c r="E191" s="68"/>
      <c r="F191" s="69"/>
      <c r="G191" s="60"/>
      <c r="H191" s="70"/>
      <c r="I191" s="61"/>
    </row>
    <row r="192" spans="2:9">
      <c r="B192" s="65"/>
      <c r="C192" s="88" t="s">
        <v>142</v>
      </c>
      <c r="D192" s="67"/>
      <c r="E192" s="68"/>
      <c r="F192" s="69"/>
      <c r="G192" s="60"/>
      <c r="H192" s="70"/>
      <c r="I192" s="61"/>
    </row>
    <row r="193" spans="2:9">
      <c r="B193" s="65" t="s">
        <v>70</v>
      </c>
      <c r="C193" s="89" t="s">
        <v>66</v>
      </c>
      <c r="D193" s="67" t="s">
        <v>11</v>
      </c>
      <c r="E193" s="80">
        <v>5</v>
      </c>
      <c r="F193" s="69">
        <v>5101</v>
      </c>
      <c r="G193" s="60">
        <f t="shared" si="5"/>
        <v>25505</v>
      </c>
      <c r="H193" s="70">
        <v>1250</v>
      </c>
      <c r="I193" s="61">
        <f t="shared" si="4"/>
        <v>6250</v>
      </c>
    </row>
    <row r="194" spans="2:9">
      <c r="B194" s="65" t="s">
        <v>71</v>
      </c>
      <c r="C194" s="89" t="s">
        <v>278</v>
      </c>
      <c r="D194" s="67" t="s">
        <v>11</v>
      </c>
      <c r="E194" s="80">
        <v>5</v>
      </c>
      <c r="F194" s="90">
        <v>61210</v>
      </c>
      <c r="G194" s="60">
        <f t="shared" si="5"/>
        <v>306050</v>
      </c>
      <c r="H194" s="70">
        <v>5140</v>
      </c>
      <c r="I194" s="61">
        <f t="shared" si="4"/>
        <v>25700</v>
      </c>
    </row>
    <row r="195" spans="2:9">
      <c r="B195" s="65" t="s">
        <v>72</v>
      </c>
      <c r="C195" s="89" t="s">
        <v>279</v>
      </c>
      <c r="D195" s="67" t="s">
        <v>11</v>
      </c>
      <c r="E195" s="80">
        <v>5</v>
      </c>
      <c r="F195" s="91">
        <v>19875</v>
      </c>
      <c r="G195" s="60">
        <f t="shared" si="5"/>
        <v>99375</v>
      </c>
      <c r="H195" s="70">
        <v>545</v>
      </c>
      <c r="I195" s="61">
        <f t="shared" si="4"/>
        <v>2725</v>
      </c>
    </row>
    <row r="196" spans="2:9">
      <c r="B196" s="65" t="s">
        <v>73</v>
      </c>
      <c r="C196" s="89" t="s">
        <v>280</v>
      </c>
      <c r="D196" s="67" t="s">
        <v>11</v>
      </c>
      <c r="E196" s="80">
        <v>2</v>
      </c>
      <c r="F196" s="69">
        <v>897</v>
      </c>
      <c r="G196" s="60">
        <f t="shared" si="5"/>
        <v>1794</v>
      </c>
      <c r="H196" s="70">
        <v>145</v>
      </c>
      <c r="I196" s="61">
        <f t="shared" si="4"/>
        <v>290</v>
      </c>
    </row>
    <row r="197" spans="2:9">
      <c r="B197" s="65" t="s">
        <v>82</v>
      </c>
      <c r="C197" s="89" t="s">
        <v>281</v>
      </c>
      <c r="D197" s="67" t="s">
        <v>80</v>
      </c>
      <c r="E197" s="80">
        <v>2</v>
      </c>
      <c r="F197" s="69">
        <v>3088</v>
      </c>
      <c r="G197" s="60">
        <f t="shared" si="5"/>
        <v>6176</v>
      </c>
      <c r="H197" s="70">
        <v>420</v>
      </c>
      <c r="I197" s="61">
        <f t="shared" si="4"/>
        <v>840</v>
      </c>
    </row>
    <row r="198" spans="2:9">
      <c r="B198" s="65" t="s">
        <v>83</v>
      </c>
      <c r="C198" s="89" t="s">
        <v>282</v>
      </c>
      <c r="D198" s="67" t="s">
        <v>80</v>
      </c>
      <c r="E198" s="80">
        <v>1</v>
      </c>
      <c r="F198" s="69">
        <v>5340</v>
      </c>
      <c r="G198" s="60">
        <f t="shared" si="5"/>
        <v>5340</v>
      </c>
      <c r="H198" s="70">
        <v>1250</v>
      </c>
      <c r="I198" s="61">
        <f t="shared" si="4"/>
        <v>1250</v>
      </c>
    </row>
    <row r="199" spans="2:9">
      <c r="B199" s="65" t="s">
        <v>84</v>
      </c>
      <c r="C199" s="89" t="s">
        <v>283</v>
      </c>
      <c r="D199" s="67" t="s">
        <v>81</v>
      </c>
      <c r="E199" s="80">
        <v>1</v>
      </c>
      <c r="F199" s="90">
        <v>560000</v>
      </c>
      <c r="G199" s="60">
        <f t="shared" si="5"/>
        <v>560000</v>
      </c>
      <c r="H199" s="70">
        <v>38450</v>
      </c>
      <c r="I199" s="61">
        <f t="shared" si="4"/>
        <v>38450</v>
      </c>
    </row>
    <row r="200" spans="2:9">
      <c r="B200" s="92"/>
      <c r="C200" s="93" t="s">
        <v>284</v>
      </c>
      <c r="D200" s="93"/>
      <c r="E200" s="93"/>
      <c r="F200" s="94"/>
      <c r="G200" s="60">
        <f>SUM(G193:G199)</f>
        <v>1004240</v>
      </c>
      <c r="H200" s="95"/>
      <c r="I200" s="61">
        <f>SUM(I193:I199)</f>
        <v>75505</v>
      </c>
    </row>
    <row r="201" spans="2:9">
      <c r="B201" s="65" t="s">
        <v>89</v>
      </c>
      <c r="C201" s="66" t="s">
        <v>285</v>
      </c>
      <c r="D201" s="67"/>
      <c r="E201" s="68"/>
      <c r="F201" s="69"/>
      <c r="G201" s="60"/>
      <c r="H201" s="70"/>
      <c r="I201" s="61"/>
    </row>
    <row r="202" spans="2:9">
      <c r="B202" s="65" t="s">
        <v>85</v>
      </c>
      <c r="C202" s="73" t="s">
        <v>286</v>
      </c>
      <c r="D202" s="67" t="s">
        <v>81</v>
      </c>
      <c r="E202" s="68">
        <v>50</v>
      </c>
      <c r="F202" s="96">
        <v>41200</v>
      </c>
      <c r="G202" s="60">
        <f t="shared" si="5"/>
        <v>2060000</v>
      </c>
      <c r="H202" s="97">
        <v>3000</v>
      </c>
      <c r="I202" s="61">
        <f t="shared" si="4"/>
        <v>150000</v>
      </c>
    </row>
    <row r="203" spans="2:9">
      <c r="B203" s="65"/>
      <c r="C203" s="73" t="s">
        <v>287</v>
      </c>
      <c r="D203" s="67"/>
      <c r="E203" s="68"/>
      <c r="F203" s="82"/>
      <c r="G203" s="60"/>
      <c r="H203" s="97"/>
      <c r="I203" s="61"/>
    </row>
    <row r="204" spans="2:9">
      <c r="B204" s="65"/>
      <c r="C204" s="73" t="s">
        <v>288</v>
      </c>
      <c r="D204" s="67"/>
      <c r="E204" s="68"/>
      <c r="F204" s="82"/>
      <c r="G204" s="60"/>
      <c r="H204" s="97"/>
      <c r="I204" s="61"/>
    </row>
    <row r="205" spans="2:9">
      <c r="B205" s="65"/>
      <c r="C205" s="73" t="s">
        <v>106</v>
      </c>
      <c r="D205" s="67"/>
      <c r="E205" s="68"/>
      <c r="F205" s="96"/>
      <c r="G205" s="60"/>
      <c r="H205" s="97"/>
      <c r="I205" s="61"/>
    </row>
    <row r="206" spans="2:9">
      <c r="B206" s="65"/>
      <c r="C206" s="73"/>
      <c r="D206" s="67"/>
      <c r="E206" s="68"/>
      <c r="F206" s="82"/>
      <c r="G206" s="60"/>
      <c r="H206" s="97"/>
      <c r="I206" s="61"/>
    </row>
    <row r="207" spans="2:9">
      <c r="B207" s="65" t="s">
        <v>86</v>
      </c>
      <c r="C207" s="73" t="s">
        <v>290</v>
      </c>
      <c r="D207" s="67" t="s">
        <v>81</v>
      </c>
      <c r="E207" s="68">
        <v>40</v>
      </c>
      <c r="F207" s="96">
        <v>50300</v>
      </c>
      <c r="G207" s="60">
        <f t="shared" ref="G207:G218" si="6">F207*E207</f>
        <v>2012000</v>
      </c>
      <c r="H207" s="97">
        <v>3500</v>
      </c>
      <c r="I207" s="61">
        <f t="shared" ref="I207:I218" si="7">H207*E207</f>
        <v>140000</v>
      </c>
    </row>
    <row r="208" spans="2:9">
      <c r="B208" s="98"/>
      <c r="C208" s="73" t="s">
        <v>287</v>
      </c>
      <c r="D208" s="73"/>
      <c r="E208" s="66"/>
      <c r="F208" s="79"/>
      <c r="G208" s="60"/>
      <c r="H208" s="97"/>
      <c r="I208" s="61"/>
    </row>
    <row r="209" spans="2:9">
      <c r="B209" s="98"/>
      <c r="C209" s="73" t="s">
        <v>288</v>
      </c>
      <c r="D209" s="73"/>
      <c r="E209" s="66"/>
      <c r="F209" s="86"/>
      <c r="G209" s="60"/>
      <c r="H209" s="97"/>
      <c r="I209" s="61"/>
    </row>
    <row r="210" spans="2:9">
      <c r="B210" s="65"/>
      <c r="C210" s="73" t="s">
        <v>292</v>
      </c>
      <c r="D210" s="67"/>
      <c r="E210" s="68"/>
      <c r="F210" s="86"/>
      <c r="G210" s="60"/>
      <c r="H210" s="97"/>
      <c r="I210" s="61"/>
    </row>
    <row r="211" spans="2:9">
      <c r="B211" s="65"/>
      <c r="C211" s="73"/>
      <c r="D211" s="67"/>
      <c r="E211" s="68"/>
      <c r="F211" s="77"/>
      <c r="G211" s="60"/>
      <c r="H211" s="97"/>
      <c r="I211" s="61"/>
    </row>
    <row r="212" spans="2:9">
      <c r="B212" s="65" t="s">
        <v>87</v>
      </c>
      <c r="C212" s="73" t="s">
        <v>293</v>
      </c>
      <c r="D212" s="67" t="s">
        <v>81</v>
      </c>
      <c r="E212" s="68">
        <v>8</v>
      </c>
      <c r="F212" s="99">
        <v>100500</v>
      </c>
      <c r="G212" s="60">
        <f t="shared" si="6"/>
        <v>804000</v>
      </c>
      <c r="H212" s="97">
        <v>4000</v>
      </c>
      <c r="I212" s="61">
        <f t="shared" si="7"/>
        <v>32000</v>
      </c>
    </row>
    <row r="213" spans="2:9">
      <c r="B213" s="65" t="s">
        <v>1</v>
      </c>
      <c r="C213" s="73" t="s">
        <v>380</v>
      </c>
      <c r="D213" s="67"/>
      <c r="E213" s="68"/>
      <c r="F213" s="69"/>
      <c r="G213" s="60"/>
      <c r="H213" s="70"/>
      <c r="I213" s="61"/>
    </row>
    <row r="214" spans="2:9">
      <c r="B214" s="65"/>
      <c r="C214" s="73" t="s">
        <v>295</v>
      </c>
      <c r="D214" s="67"/>
      <c r="E214" s="68"/>
      <c r="F214" s="69"/>
      <c r="G214" s="60"/>
      <c r="H214" s="70"/>
      <c r="I214" s="61"/>
    </row>
    <row r="215" spans="2:9">
      <c r="B215" s="65"/>
      <c r="C215" s="73" t="s">
        <v>296</v>
      </c>
      <c r="D215" s="67"/>
      <c r="E215" s="68"/>
      <c r="F215" s="69"/>
      <c r="G215" s="60"/>
      <c r="H215" s="70"/>
      <c r="I215" s="61"/>
    </row>
    <row r="216" spans="2:9">
      <c r="B216" s="100"/>
      <c r="C216" s="93" t="s">
        <v>297</v>
      </c>
      <c r="D216" s="101"/>
      <c r="E216" s="101"/>
      <c r="F216" s="102"/>
      <c r="G216" s="60">
        <f>SUM(G193:G215)</f>
        <v>6884480</v>
      </c>
      <c r="H216" s="103"/>
      <c r="I216" s="61">
        <f>SUM(I193:I215)</f>
        <v>473010</v>
      </c>
    </row>
    <row r="217" spans="2:9">
      <c r="B217" s="65"/>
      <c r="C217" s="104"/>
      <c r="D217" s="67"/>
      <c r="E217" s="68"/>
      <c r="F217" s="69"/>
      <c r="G217" s="60"/>
      <c r="H217" s="70"/>
      <c r="I217" s="61"/>
    </row>
    <row r="218" spans="2:9">
      <c r="B218" s="65" t="s">
        <v>90</v>
      </c>
      <c r="C218" s="66" t="s">
        <v>298</v>
      </c>
      <c r="D218" s="67" t="s">
        <v>107</v>
      </c>
      <c r="E218" s="68">
        <v>1</v>
      </c>
      <c r="F218" s="69">
        <v>3000000</v>
      </c>
      <c r="G218" s="60">
        <f t="shared" si="6"/>
        <v>3000000</v>
      </c>
      <c r="H218" s="70">
        <v>500000</v>
      </c>
      <c r="I218" s="61">
        <f t="shared" si="7"/>
        <v>500000</v>
      </c>
    </row>
    <row r="219" spans="2:9">
      <c r="B219" s="65"/>
      <c r="C219" s="73"/>
      <c r="D219" s="67"/>
      <c r="E219" s="68"/>
      <c r="F219" s="105"/>
      <c r="G219" s="70"/>
      <c r="H219" s="70"/>
      <c r="I219" s="106"/>
    </row>
    <row r="220" spans="2:9">
      <c r="B220" s="100"/>
      <c r="C220" s="93" t="s">
        <v>284</v>
      </c>
      <c r="D220" s="101"/>
      <c r="E220" s="101"/>
      <c r="F220" s="102"/>
      <c r="G220" s="103">
        <f>SUM(G218:G219)</f>
        <v>3000000</v>
      </c>
      <c r="H220" s="103"/>
      <c r="I220" s="107">
        <f>SUM(I218:I219)</f>
        <v>500000</v>
      </c>
    </row>
    <row r="221" spans="2:9">
      <c r="B221" s="65"/>
      <c r="C221" s="73"/>
      <c r="D221" s="67"/>
      <c r="E221" s="68"/>
      <c r="F221" s="105"/>
      <c r="G221" s="70"/>
      <c r="H221" s="70"/>
      <c r="I221" s="106"/>
    </row>
    <row r="222" spans="2:9">
      <c r="B222" s="65"/>
      <c r="C222" s="108" t="s">
        <v>299</v>
      </c>
      <c r="D222" s="67"/>
      <c r="E222" s="68"/>
      <c r="F222" s="105"/>
      <c r="G222" s="70"/>
      <c r="H222" s="70"/>
      <c r="I222" s="106"/>
    </row>
    <row r="223" spans="2:9">
      <c r="B223" s="65"/>
      <c r="C223" s="66"/>
      <c r="D223" s="67"/>
      <c r="E223" s="68"/>
      <c r="F223" s="105"/>
      <c r="G223" s="70"/>
      <c r="H223" s="70"/>
      <c r="I223" s="106"/>
    </row>
    <row r="224" spans="2:9">
      <c r="B224" s="65" t="s">
        <v>33</v>
      </c>
      <c r="C224" s="73" t="s">
        <v>300</v>
      </c>
      <c r="D224" s="67"/>
      <c r="E224" s="68"/>
      <c r="F224" s="105"/>
      <c r="G224" s="70">
        <f>G117</f>
        <v>11617571</v>
      </c>
      <c r="H224" s="70"/>
      <c r="I224" s="106">
        <f>I117</f>
        <v>1149794</v>
      </c>
    </row>
    <row r="225" spans="2:9">
      <c r="B225" s="65" t="s">
        <v>46</v>
      </c>
      <c r="C225" s="73" t="s">
        <v>240</v>
      </c>
      <c r="D225" s="67"/>
      <c r="E225" s="68"/>
      <c r="F225" s="105"/>
      <c r="G225" s="103">
        <f>G148</f>
        <v>7894184</v>
      </c>
      <c r="H225" s="70"/>
      <c r="I225" s="106">
        <f>I148</f>
        <v>754870</v>
      </c>
    </row>
    <row r="226" spans="2:9">
      <c r="B226" s="65" t="s">
        <v>54</v>
      </c>
      <c r="C226" s="73" t="s">
        <v>301</v>
      </c>
      <c r="D226" s="67"/>
      <c r="E226" s="68"/>
      <c r="F226" s="105"/>
      <c r="G226" s="70">
        <f>G170</f>
        <v>35198625</v>
      </c>
      <c r="H226" s="70"/>
      <c r="I226" s="106">
        <f>I170</f>
        <v>6365420</v>
      </c>
    </row>
    <row r="227" spans="2:9">
      <c r="B227" s="65" t="s">
        <v>64</v>
      </c>
      <c r="C227" s="109" t="s">
        <v>264</v>
      </c>
      <c r="D227" s="67"/>
      <c r="E227" s="68"/>
      <c r="F227" s="105"/>
      <c r="G227" s="70">
        <f>G190</f>
        <v>810857</v>
      </c>
      <c r="H227" s="70"/>
      <c r="I227" s="106">
        <f>I190</f>
        <v>112400</v>
      </c>
    </row>
    <row r="228" spans="2:9">
      <c r="B228" s="65" t="s">
        <v>69</v>
      </c>
      <c r="C228" s="89" t="s">
        <v>277</v>
      </c>
      <c r="D228" s="67"/>
      <c r="E228" s="68"/>
      <c r="F228" s="105"/>
      <c r="G228" s="70">
        <f>G200</f>
        <v>1004240</v>
      </c>
      <c r="H228" s="70"/>
      <c r="I228" s="106">
        <f>I200</f>
        <v>75505</v>
      </c>
    </row>
    <row r="229" spans="2:9">
      <c r="B229" s="65" t="s">
        <v>89</v>
      </c>
      <c r="C229" s="73" t="s">
        <v>304</v>
      </c>
      <c r="D229" s="67"/>
      <c r="E229" s="68"/>
      <c r="F229" s="105"/>
      <c r="G229" s="70">
        <f>G216</f>
        <v>6884480</v>
      </c>
      <c r="H229" s="70"/>
      <c r="I229" s="106">
        <f>I216</f>
        <v>473010</v>
      </c>
    </row>
    <row r="230" spans="2:9">
      <c r="B230" s="65" t="s">
        <v>90</v>
      </c>
      <c r="C230" s="73" t="s">
        <v>298</v>
      </c>
      <c r="D230" s="67"/>
      <c r="E230" s="68"/>
      <c r="F230" s="110"/>
      <c r="G230" s="70">
        <f>G218</f>
        <v>3000000</v>
      </c>
      <c r="H230" s="70"/>
      <c r="I230" s="106">
        <f>I218</f>
        <v>500000</v>
      </c>
    </row>
    <row r="231" spans="2:9">
      <c r="B231" s="65"/>
      <c r="C231" s="66" t="s">
        <v>305</v>
      </c>
      <c r="D231" s="68"/>
      <c r="E231" s="68"/>
      <c r="F231" s="110"/>
      <c r="G231" s="111">
        <f>G230+G229+G228+G227+G226+G225+G224</f>
        <v>66409957</v>
      </c>
      <c r="H231" s="111"/>
      <c r="I231" s="112">
        <f>I230+I229+I228+I227+I226+I225+I224</f>
        <v>9430999</v>
      </c>
    </row>
    <row r="232" spans="2:9">
      <c r="B232" s="113"/>
      <c r="C232" s="114"/>
      <c r="D232" s="223" t="s">
        <v>306</v>
      </c>
      <c r="E232" s="223"/>
      <c r="F232" s="223"/>
      <c r="G232" s="115"/>
      <c r="H232" s="236"/>
      <c r="I232" s="116"/>
    </row>
    <row r="233" spans="2:9">
      <c r="B233" s="113"/>
      <c r="C233" s="114"/>
      <c r="D233" s="223" t="s">
        <v>307</v>
      </c>
      <c r="E233" s="223"/>
      <c r="F233" s="223"/>
      <c r="G233" s="117"/>
      <c r="H233" s="236"/>
      <c r="I233" s="118"/>
    </row>
    <row r="234" spans="2:9">
      <c r="B234" s="113"/>
      <c r="C234" s="114"/>
      <c r="D234" s="223" t="s">
        <v>308</v>
      </c>
      <c r="E234" s="223"/>
      <c r="F234" s="223"/>
      <c r="G234" s="115"/>
      <c r="H234" s="236"/>
      <c r="I234" s="116"/>
    </row>
    <row r="235" spans="2:9">
      <c r="B235" s="119"/>
      <c r="C235" s="120"/>
      <c r="D235" s="120"/>
      <c r="E235" s="121"/>
      <c r="F235" s="69"/>
      <c r="G235" s="69"/>
      <c r="H235" s="69"/>
      <c r="I235" s="122"/>
    </row>
    <row r="236" spans="2:9">
      <c r="B236" s="113"/>
      <c r="C236" s="114"/>
      <c r="D236" s="223" t="s">
        <v>309</v>
      </c>
      <c r="E236" s="223"/>
      <c r="F236" s="223"/>
      <c r="G236" s="69">
        <f>G231+I231</f>
        <v>75840956</v>
      </c>
      <c r="H236" s="123"/>
      <c r="I236" s="116">
        <f>I231</f>
        <v>9430999</v>
      </c>
    </row>
    <row r="237" spans="2:9">
      <c r="B237" s="113"/>
      <c r="C237" s="114"/>
      <c r="D237" s="223" t="s">
        <v>307</v>
      </c>
      <c r="E237" s="223"/>
      <c r="F237" s="223"/>
      <c r="G237" s="69">
        <f>G236*18/100</f>
        <v>13651372.08</v>
      </c>
      <c r="H237" s="117"/>
      <c r="I237" s="118"/>
    </row>
    <row r="238" spans="2:9" ht="15.75" thickBot="1">
      <c r="B238" s="124"/>
      <c r="C238" s="125"/>
      <c r="D238" s="231" t="s">
        <v>310</v>
      </c>
      <c r="E238" s="231"/>
      <c r="F238" s="231"/>
      <c r="G238" s="126">
        <f>G237+G236</f>
        <v>89492328.079999998</v>
      </c>
      <c r="H238" s="127"/>
      <c r="I238" s="128"/>
    </row>
    <row r="239" spans="2:9" ht="15.75" thickTop="1"/>
    <row r="245" spans="3:4">
      <c r="C245" s="50"/>
    </row>
    <row r="251" spans="3:4">
      <c r="D251" s="51"/>
    </row>
  </sheetData>
  <mergeCells count="9">
    <mergeCell ref="D236:F236"/>
    <mergeCell ref="D237:F237"/>
    <mergeCell ref="D238:F238"/>
    <mergeCell ref="E4:G4"/>
    <mergeCell ref="H4:I4"/>
    <mergeCell ref="D232:F232"/>
    <mergeCell ref="H232:H234"/>
    <mergeCell ref="D233:F233"/>
    <mergeCell ref="D234:F23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18"/>
  <sheetViews>
    <sheetView workbookViewId="0">
      <selection activeCell="I26" sqref="I26"/>
    </sheetView>
  </sheetViews>
  <sheetFormatPr defaultColWidth="11.42578125" defaultRowHeight="15"/>
  <cols>
    <col min="1" max="16384" width="11.42578125" style="1"/>
  </cols>
  <sheetData>
    <row r="8" spans="3:9" ht="18.75">
      <c r="D8" s="129"/>
    </row>
    <row r="10" spans="3:9">
      <c r="E10" s="50" t="s">
        <v>342</v>
      </c>
      <c r="F10" s="50"/>
    </row>
    <row r="12" spans="3:9">
      <c r="C12" s="20"/>
      <c r="D12" s="20"/>
      <c r="E12" s="20"/>
      <c r="F12" s="20"/>
      <c r="G12" s="20"/>
      <c r="H12" s="20"/>
      <c r="I12" s="20"/>
    </row>
    <row r="13" spans="3:9">
      <c r="C13" s="20"/>
      <c r="D13" s="21" t="s">
        <v>195</v>
      </c>
      <c r="E13" s="21"/>
      <c r="F13" s="21"/>
      <c r="G13" s="20"/>
      <c r="H13" s="20"/>
      <c r="I13" s="20"/>
    </row>
    <row r="14" spans="3:9">
      <c r="C14" s="20"/>
      <c r="D14" s="21"/>
      <c r="E14" s="21"/>
      <c r="F14" s="21"/>
      <c r="G14" s="20"/>
      <c r="H14" s="20"/>
      <c r="I14" s="20"/>
    </row>
    <row r="15" spans="3:9">
      <c r="C15" s="20"/>
      <c r="D15" s="21"/>
      <c r="E15" s="21"/>
      <c r="F15" s="21"/>
      <c r="G15" s="20"/>
      <c r="H15" s="20"/>
      <c r="I15" s="20"/>
    </row>
    <row r="16" spans="3:9">
      <c r="C16" s="20"/>
      <c r="D16" s="21" t="s">
        <v>313</v>
      </c>
      <c r="E16" s="21"/>
      <c r="F16" s="21"/>
      <c r="G16" s="20"/>
      <c r="H16" s="20"/>
      <c r="I16" s="20"/>
    </row>
    <row r="17" spans="3:9">
      <c r="C17" s="20"/>
      <c r="D17" s="20"/>
      <c r="E17" s="20"/>
      <c r="F17" s="20"/>
      <c r="G17" s="20"/>
      <c r="H17" s="20"/>
      <c r="I17" s="20"/>
    </row>
    <row r="18" spans="3:9">
      <c r="C18" s="20"/>
      <c r="D18" s="20"/>
      <c r="E18" s="20"/>
      <c r="F18" s="20"/>
      <c r="G18" s="20"/>
      <c r="H18" s="20"/>
      <c r="I18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8"/>
  <sheetViews>
    <sheetView topLeftCell="A84" workbookViewId="0">
      <selection activeCell="C91" sqref="C91"/>
    </sheetView>
  </sheetViews>
  <sheetFormatPr defaultColWidth="11.42578125" defaultRowHeight="15"/>
  <cols>
    <col min="1" max="2" width="11.42578125" style="1"/>
    <col min="3" max="3" width="77" style="1" customWidth="1"/>
    <col min="4" max="4" width="20.28515625" style="1" customWidth="1"/>
    <col min="5" max="5" width="12.85546875" style="1" customWidth="1"/>
    <col min="6" max="6" width="11.42578125" style="1"/>
    <col min="7" max="7" width="14.85546875" style="1" customWidth="1"/>
    <col min="8" max="8" width="12.7109375" style="1" bestFit="1" customWidth="1"/>
    <col min="9" max="9" width="13" style="1" customWidth="1"/>
    <col min="10" max="16384" width="11.42578125" style="1"/>
  </cols>
  <sheetData>
    <row r="2" spans="2:9">
      <c r="C2" s="136" t="s">
        <v>124</v>
      </c>
    </row>
    <row r="3" spans="2:9">
      <c r="C3" s="136" t="s">
        <v>393</v>
      </c>
    </row>
    <row r="4" spans="2:9" ht="15.75" thickBot="1"/>
    <row r="5" spans="2:9" ht="15.75" thickTop="1">
      <c r="B5" s="220" t="s">
        <v>349</v>
      </c>
      <c r="C5" s="222" t="s">
        <v>350</v>
      </c>
      <c r="D5" s="222" t="s">
        <v>128</v>
      </c>
      <c r="E5" s="224" t="s">
        <v>353</v>
      </c>
      <c r="F5" s="226" t="s">
        <v>131</v>
      </c>
      <c r="G5" s="226"/>
      <c r="H5" s="227" t="s">
        <v>203</v>
      </c>
      <c r="I5" s="228"/>
    </row>
    <row r="6" spans="2:9">
      <c r="B6" s="221"/>
      <c r="C6" s="223"/>
      <c r="D6" s="223"/>
      <c r="E6" s="225"/>
      <c r="F6" s="229" t="s">
        <v>130</v>
      </c>
      <c r="G6" s="229" t="s">
        <v>133</v>
      </c>
      <c r="H6" s="229" t="s">
        <v>130</v>
      </c>
      <c r="I6" s="230" t="s">
        <v>133</v>
      </c>
    </row>
    <row r="7" spans="2:9" ht="50.25" customHeight="1">
      <c r="B7" s="221"/>
      <c r="C7" s="223"/>
      <c r="D7" s="223"/>
      <c r="E7" s="225"/>
      <c r="F7" s="229"/>
      <c r="G7" s="229"/>
      <c r="H7" s="229"/>
      <c r="I7" s="230"/>
    </row>
    <row r="8" spans="2:9">
      <c r="B8" s="15" t="s">
        <v>2</v>
      </c>
      <c r="C8" s="16" t="s">
        <v>134</v>
      </c>
      <c r="D8" s="17" t="s">
        <v>0</v>
      </c>
      <c r="E8" s="16">
        <v>9</v>
      </c>
      <c r="F8" s="16"/>
      <c r="G8" s="16"/>
      <c r="H8" s="16">
        <v>80000</v>
      </c>
      <c r="I8" s="18">
        <f>H8*E8</f>
        <v>720000</v>
      </c>
    </row>
    <row r="9" spans="2:9">
      <c r="B9" s="15" t="s">
        <v>1</v>
      </c>
      <c r="C9" s="16" t="s">
        <v>1</v>
      </c>
      <c r="D9" s="16" t="s">
        <v>1</v>
      </c>
      <c r="E9" s="16" t="s">
        <v>1</v>
      </c>
      <c r="F9" s="16"/>
      <c r="G9" s="16"/>
      <c r="H9" s="16"/>
      <c r="I9" s="18"/>
    </row>
    <row r="10" spans="2:9">
      <c r="B10" s="15" t="s">
        <v>3</v>
      </c>
      <c r="C10" s="16" t="s">
        <v>135</v>
      </c>
      <c r="D10" s="19" t="s">
        <v>4</v>
      </c>
      <c r="E10" s="20" t="s">
        <v>109</v>
      </c>
      <c r="F10" s="16"/>
      <c r="G10" s="16"/>
      <c r="H10" s="16"/>
      <c r="I10" s="18"/>
    </row>
    <row r="11" spans="2:9">
      <c r="B11" s="15" t="s">
        <v>1</v>
      </c>
      <c r="C11" s="16"/>
      <c r="D11" s="19" t="s">
        <v>1</v>
      </c>
      <c r="E11" s="16" t="s">
        <v>1</v>
      </c>
      <c r="F11" s="16"/>
      <c r="G11" s="16"/>
      <c r="H11" s="16"/>
      <c r="I11" s="18"/>
    </row>
    <row r="12" spans="2:9">
      <c r="B12" s="15" t="s">
        <v>5</v>
      </c>
      <c r="C12" s="16" t="s">
        <v>136</v>
      </c>
      <c r="D12" s="19" t="s">
        <v>0</v>
      </c>
      <c r="E12" s="16">
        <v>9</v>
      </c>
      <c r="F12" s="16"/>
      <c r="G12" s="16"/>
      <c r="H12" s="16">
        <v>50000</v>
      </c>
      <c r="I12" s="18">
        <f>H12*E12</f>
        <v>450000</v>
      </c>
    </row>
    <row r="13" spans="2:9">
      <c r="B13" s="15" t="s">
        <v>1</v>
      </c>
      <c r="C13" s="16" t="s">
        <v>1</v>
      </c>
      <c r="D13" s="19" t="s">
        <v>1</v>
      </c>
      <c r="E13" s="16" t="s">
        <v>1</v>
      </c>
      <c r="F13" s="16"/>
      <c r="G13" s="16"/>
      <c r="H13" s="16"/>
      <c r="I13" s="18"/>
    </row>
    <row r="14" spans="2:9">
      <c r="B14" s="15" t="s">
        <v>6</v>
      </c>
      <c r="C14" s="21" t="s">
        <v>381</v>
      </c>
      <c r="D14" s="19" t="s">
        <v>1</v>
      </c>
      <c r="E14" s="16" t="s">
        <v>1</v>
      </c>
      <c r="F14" s="16"/>
      <c r="G14" s="16"/>
      <c r="H14" s="16"/>
      <c r="I14" s="18"/>
    </row>
    <row r="15" spans="2:9">
      <c r="B15" s="15" t="s">
        <v>1</v>
      </c>
      <c r="C15" s="16" t="s">
        <v>1</v>
      </c>
      <c r="D15" s="19" t="s">
        <v>1</v>
      </c>
      <c r="E15" s="16" t="s">
        <v>1</v>
      </c>
      <c r="F15" s="16"/>
      <c r="G15" s="16"/>
      <c r="H15" s="16"/>
      <c r="I15" s="18"/>
    </row>
    <row r="16" spans="2:9">
      <c r="B16" s="15" t="s">
        <v>14</v>
      </c>
      <c r="C16" s="21" t="s">
        <v>138</v>
      </c>
      <c r="D16" s="19" t="s">
        <v>4</v>
      </c>
      <c r="E16" s="16"/>
      <c r="F16" s="16"/>
      <c r="G16" s="16"/>
      <c r="H16" s="16">
        <v>17175</v>
      </c>
      <c r="I16" s="18">
        <f>H16*E16</f>
        <v>0</v>
      </c>
    </row>
    <row r="17" spans="2:9">
      <c r="B17" s="15"/>
      <c r="C17" s="16" t="s">
        <v>139</v>
      </c>
      <c r="D17" s="19"/>
      <c r="E17" s="16"/>
      <c r="F17" s="16"/>
      <c r="G17" s="16"/>
      <c r="H17" s="16"/>
      <c r="I17" s="18"/>
    </row>
    <row r="18" spans="2:9">
      <c r="B18" s="15"/>
      <c r="C18" s="20" t="s">
        <v>140</v>
      </c>
      <c r="D18" s="19"/>
      <c r="E18" s="16"/>
      <c r="F18" s="16"/>
      <c r="G18" s="16"/>
      <c r="H18" s="16"/>
      <c r="I18" s="18"/>
    </row>
    <row r="19" spans="2:9">
      <c r="B19" s="15" t="s">
        <v>26</v>
      </c>
      <c r="C19" s="21" t="s">
        <v>141</v>
      </c>
      <c r="D19" s="19" t="s">
        <v>4</v>
      </c>
      <c r="E19" s="22">
        <v>2</v>
      </c>
      <c r="F19" s="16">
        <v>225800</v>
      </c>
      <c r="G19" s="23">
        <f>F19*E19</f>
        <v>451600</v>
      </c>
      <c r="H19" s="16">
        <v>22580</v>
      </c>
      <c r="I19" s="24">
        <f>H19*E19</f>
        <v>45160</v>
      </c>
    </row>
    <row r="20" spans="2:9">
      <c r="B20" s="15"/>
      <c r="C20" s="21" t="s">
        <v>142</v>
      </c>
      <c r="D20" s="16"/>
      <c r="E20" s="8"/>
      <c r="F20" s="16"/>
      <c r="G20" s="23"/>
      <c r="H20" s="16"/>
      <c r="I20" s="24"/>
    </row>
    <row r="21" spans="2:9">
      <c r="B21" s="15"/>
      <c r="C21" s="25" t="s">
        <v>143</v>
      </c>
      <c r="D21" s="16"/>
      <c r="E21" s="8"/>
      <c r="F21" s="16"/>
      <c r="G21" s="23"/>
      <c r="H21" s="16"/>
      <c r="I21" s="24"/>
    </row>
    <row r="22" spans="2:9">
      <c r="B22" s="15"/>
      <c r="C22" s="20" t="s">
        <v>230</v>
      </c>
      <c r="D22" s="16"/>
      <c r="E22" s="16"/>
      <c r="F22" s="16"/>
      <c r="G22" s="23"/>
      <c r="H22" s="16"/>
      <c r="I22" s="24"/>
    </row>
    <row r="23" spans="2:9">
      <c r="B23" s="15"/>
      <c r="C23" s="16" t="s">
        <v>329</v>
      </c>
      <c r="D23" s="16"/>
      <c r="E23" s="16"/>
      <c r="F23" s="16"/>
      <c r="G23" s="23"/>
      <c r="H23" s="16"/>
      <c r="I23" s="24"/>
    </row>
    <row r="24" spans="2:9">
      <c r="B24" s="15"/>
      <c r="C24" s="16" t="s">
        <v>335</v>
      </c>
      <c r="D24" s="16"/>
      <c r="E24" s="16"/>
      <c r="F24" s="16"/>
      <c r="G24" s="23"/>
      <c r="H24" s="16"/>
      <c r="I24" s="24"/>
    </row>
    <row r="25" spans="2:9">
      <c r="B25" s="15"/>
      <c r="C25" s="16" t="s">
        <v>361</v>
      </c>
      <c r="D25" s="16"/>
      <c r="E25" s="16"/>
      <c r="F25" s="16"/>
      <c r="G25" s="23"/>
      <c r="H25" s="16"/>
      <c r="I25" s="24"/>
    </row>
    <row r="26" spans="2:9">
      <c r="B26" s="15"/>
      <c r="C26" s="16" t="s">
        <v>148</v>
      </c>
      <c r="D26" s="16"/>
      <c r="E26" s="16"/>
      <c r="F26" s="16"/>
      <c r="G26" s="23"/>
      <c r="H26" s="16"/>
      <c r="I26" s="24"/>
    </row>
    <row r="27" spans="2:9">
      <c r="B27" s="15"/>
      <c r="C27" s="25" t="s">
        <v>149</v>
      </c>
      <c r="D27" s="16"/>
      <c r="E27" s="16"/>
      <c r="F27" s="16"/>
      <c r="G27" s="23"/>
      <c r="H27" s="16"/>
      <c r="I27" s="24"/>
    </row>
    <row r="28" spans="2:9">
      <c r="B28" s="15"/>
      <c r="C28" s="26" t="s">
        <v>145</v>
      </c>
      <c r="D28" s="16"/>
      <c r="E28" s="16"/>
      <c r="F28" s="16"/>
      <c r="G28" s="23"/>
      <c r="H28" s="16"/>
      <c r="I28" s="24"/>
    </row>
    <row r="29" spans="2:9">
      <c r="B29" s="15"/>
      <c r="C29" s="26" t="s">
        <v>146</v>
      </c>
      <c r="D29" s="16"/>
      <c r="E29" s="16"/>
      <c r="F29" s="16"/>
      <c r="G29" s="23"/>
      <c r="H29" s="16"/>
      <c r="I29" s="24"/>
    </row>
    <row r="30" spans="2:9">
      <c r="B30" s="15"/>
      <c r="C30" s="26" t="s">
        <v>147</v>
      </c>
      <c r="D30" s="16"/>
      <c r="E30" s="16"/>
      <c r="F30" s="16"/>
      <c r="G30" s="23"/>
      <c r="H30" s="16"/>
      <c r="I30" s="24"/>
    </row>
    <row r="31" spans="2:9">
      <c r="B31" s="15"/>
      <c r="C31" s="26" t="s">
        <v>151</v>
      </c>
      <c r="D31" s="16"/>
      <c r="E31" s="16"/>
      <c r="F31" s="16"/>
      <c r="G31" s="23"/>
      <c r="H31" s="16"/>
      <c r="I31" s="24"/>
    </row>
    <row r="32" spans="2:9">
      <c r="B32" s="15" t="s">
        <v>27</v>
      </c>
      <c r="C32" s="21" t="s">
        <v>152</v>
      </c>
      <c r="D32" s="27" t="s">
        <v>4</v>
      </c>
      <c r="E32" s="28"/>
      <c r="F32" s="16">
        <v>2077468</v>
      </c>
      <c r="G32" s="23">
        <f t="shared" ref="G32:G75" si="0">F32*E32</f>
        <v>0</v>
      </c>
      <c r="H32" s="16">
        <v>318000</v>
      </c>
      <c r="I32" s="24">
        <f t="shared" ref="I32:I75" si="1">H32*E32</f>
        <v>0</v>
      </c>
    </row>
    <row r="33" spans="2:9">
      <c r="B33" s="15"/>
      <c r="C33" s="21" t="s">
        <v>142</v>
      </c>
      <c r="D33" s="16"/>
      <c r="E33" s="16"/>
      <c r="F33" s="16"/>
      <c r="G33" s="23"/>
      <c r="H33" s="16"/>
      <c r="I33" s="24"/>
    </row>
    <row r="34" spans="2:9">
      <c r="B34" s="15" t="s">
        <v>1</v>
      </c>
      <c r="C34" s="20" t="s">
        <v>153</v>
      </c>
      <c r="D34" s="16" t="s">
        <v>1</v>
      </c>
      <c r="E34" s="16" t="s">
        <v>1</v>
      </c>
      <c r="F34" s="16"/>
      <c r="G34" s="23"/>
      <c r="H34" s="16"/>
      <c r="I34" s="24"/>
    </row>
    <row r="35" spans="2:9">
      <c r="B35" s="15"/>
      <c r="C35" s="16" t="s">
        <v>355</v>
      </c>
      <c r="D35" s="16"/>
      <c r="E35" s="16"/>
      <c r="F35" s="16"/>
      <c r="G35" s="23"/>
      <c r="H35" s="16"/>
      <c r="I35" s="24"/>
    </row>
    <row r="36" spans="2:9">
      <c r="B36" s="15"/>
      <c r="C36" s="20" t="s">
        <v>157</v>
      </c>
      <c r="D36" s="16"/>
      <c r="E36" s="16"/>
      <c r="F36" s="16"/>
      <c r="G36" s="23"/>
      <c r="H36" s="16"/>
      <c r="I36" s="24"/>
    </row>
    <row r="37" spans="2:9">
      <c r="B37" s="29"/>
      <c r="C37" s="16" t="s">
        <v>145</v>
      </c>
      <c r="D37" s="30"/>
      <c r="E37" s="31"/>
      <c r="F37" s="16"/>
      <c r="G37" s="23"/>
      <c r="H37" s="16"/>
      <c r="I37" s="24"/>
    </row>
    <row r="38" spans="2:9">
      <c r="B38" s="29"/>
      <c r="C38" s="16" t="s">
        <v>146</v>
      </c>
      <c r="D38" s="30"/>
      <c r="E38" s="31"/>
      <c r="F38" s="16"/>
      <c r="G38" s="23"/>
      <c r="H38" s="16"/>
      <c r="I38" s="24"/>
    </row>
    <row r="39" spans="2:9">
      <c r="B39" s="29"/>
      <c r="C39" s="16" t="s">
        <v>362</v>
      </c>
      <c r="D39" s="30"/>
      <c r="E39" s="31"/>
      <c r="F39" s="16"/>
      <c r="G39" s="23"/>
      <c r="H39" s="16"/>
      <c r="I39" s="24"/>
    </row>
    <row r="40" spans="2:9">
      <c r="B40" s="29"/>
      <c r="C40" s="16" t="s">
        <v>151</v>
      </c>
      <c r="D40" s="30"/>
      <c r="E40" s="31"/>
      <c r="F40" s="16"/>
      <c r="G40" s="23"/>
      <c r="H40" s="16"/>
      <c r="I40" s="24"/>
    </row>
    <row r="41" spans="2:9">
      <c r="B41" s="29"/>
      <c r="C41" s="20" t="s">
        <v>158</v>
      </c>
      <c r="D41" s="30"/>
      <c r="E41" s="31"/>
      <c r="F41" s="16"/>
      <c r="G41" s="23"/>
      <c r="H41" s="16"/>
      <c r="I41" s="24"/>
    </row>
    <row r="42" spans="2:9">
      <c r="B42" s="29"/>
      <c r="C42" s="16" t="s">
        <v>145</v>
      </c>
      <c r="D42" s="30"/>
      <c r="E42" s="31"/>
      <c r="F42" s="16"/>
      <c r="G42" s="23"/>
      <c r="H42" s="16"/>
      <c r="I42" s="24"/>
    </row>
    <row r="43" spans="2:9">
      <c r="B43" s="29"/>
      <c r="C43" s="16" t="s">
        <v>146</v>
      </c>
      <c r="D43" s="30"/>
      <c r="E43" s="31"/>
      <c r="F43" s="16"/>
      <c r="G43" s="23"/>
      <c r="H43" s="16"/>
      <c r="I43" s="24"/>
    </row>
    <row r="44" spans="2:9">
      <c r="B44" s="29"/>
      <c r="C44" s="16" t="s">
        <v>362</v>
      </c>
      <c r="D44" s="30"/>
      <c r="E44" s="31"/>
      <c r="F44" s="16"/>
      <c r="G44" s="23"/>
      <c r="H44" s="16"/>
      <c r="I44" s="24"/>
    </row>
    <row r="45" spans="2:9">
      <c r="B45" s="29"/>
      <c r="C45" s="16" t="s">
        <v>151</v>
      </c>
      <c r="D45" s="30"/>
      <c r="E45" s="31"/>
      <c r="F45" s="16"/>
      <c r="G45" s="23"/>
      <c r="H45" s="16"/>
      <c r="I45" s="24"/>
    </row>
    <row r="46" spans="2:9">
      <c r="B46" s="29"/>
      <c r="C46" s="16" t="s">
        <v>167</v>
      </c>
      <c r="D46" s="30"/>
      <c r="E46" s="31"/>
      <c r="F46" s="16"/>
      <c r="G46" s="23"/>
      <c r="H46" s="16"/>
      <c r="I46" s="24"/>
    </row>
    <row r="47" spans="2:9">
      <c r="B47" s="29"/>
      <c r="C47" s="25"/>
      <c r="D47" s="30"/>
      <c r="E47" s="31"/>
      <c r="F47" s="16"/>
      <c r="G47" s="23"/>
      <c r="H47" s="16"/>
      <c r="I47" s="24"/>
    </row>
    <row r="48" spans="2:9">
      <c r="B48" s="32" t="s">
        <v>28</v>
      </c>
      <c r="C48" s="33" t="s">
        <v>152</v>
      </c>
      <c r="D48" s="34" t="s">
        <v>4</v>
      </c>
      <c r="E48" s="35">
        <v>12</v>
      </c>
      <c r="F48" s="16">
        <v>910245</v>
      </c>
      <c r="G48" s="23">
        <f t="shared" si="0"/>
        <v>10922940</v>
      </c>
      <c r="H48" s="16">
        <v>133000</v>
      </c>
      <c r="I48" s="24">
        <f t="shared" si="1"/>
        <v>1596000</v>
      </c>
    </row>
    <row r="49" spans="2:9">
      <c r="B49" s="32"/>
      <c r="C49" s="21" t="s">
        <v>142</v>
      </c>
      <c r="D49" s="34"/>
      <c r="E49" s="35"/>
      <c r="F49" s="16"/>
      <c r="G49" s="23"/>
      <c r="H49" s="16"/>
      <c r="I49" s="24"/>
    </row>
    <row r="50" spans="2:9">
      <c r="B50" s="29"/>
      <c r="C50" s="25" t="s">
        <v>161</v>
      </c>
      <c r="D50" s="30"/>
      <c r="E50" s="31"/>
      <c r="F50" s="16"/>
      <c r="G50" s="23"/>
      <c r="H50" s="16"/>
      <c r="I50" s="24"/>
    </row>
    <row r="51" spans="2:9">
      <c r="B51" s="29"/>
      <c r="C51" s="25" t="s">
        <v>143</v>
      </c>
      <c r="D51" s="30"/>
      <c r="E51" s="31"/>
      <c r="F51" s="16"/>
      <c r="G51" s="23"/>
      <c r="H51" s="16"/>
      <c r="I51" s="24"/>
    </row>
    <row r="52" spans="2:9">
      <c r="B52" s="29"/>
      <c r="C52" s="25" t="s">
        <v>162</v>
      </c>
      <c r="D52" s="30"/>
      <c r="E52" s="31"/>
      <c r="F52" s="16"/>
      <c r="G52" s="23"/>
      <c r="H52" s="16"/>
      <c r="I52" s="24"/>
    </row>
    <row r="53" spans="2:9">
      <c r="B53" s="29"/>
      <c r="C53" s="26" t="s">
        <v>145</v>
      </c>
      <c r="D53" s="30"/>
      <c r="E53" s="31"/>
      <c r="F53" s="16"/>
      <c r="G53" s="23"/>
      <c r="H53" s="16"/>
      <c r="I53" s="24"/>
    </row>
    <row r="54" spans="2:9">
      <c r="B54" s="29"/>
      <c r="C54" s="26" t="s">
        <v>146</v>
      </c>
      <c r="D54" s="30"/>
      <c r="E54" s="31"/>
      <c r="F54" s="16"/>
      <c r="G54" s="23"/>
      <c r="H54" s="16"/>
      <c r="I54" s="24"/>
    </row>
    <row r="55" spans="2:9">
      <c r="B55" s="29"/>
      <c r="C55" s="26" t="s">
        <v>147</v>
      </c>
      <c r="D55" s="30"/>
      <c r="E55" s="31"/>
      <c r="F55" s="16"/>
      <c r="G55" s="23"/>
      <c r="H55" s="16"/>
      <c r="I55" s="24"/>
    </row>
    <row r="56" spans="2:9">
      <c r="B56" s="29"/>
      <c r="C56" s="26" t="s">
        <v>151</v>
      </c>
      <c r="D56" s="30"/>
      <c r="E56" s="31"/>
      <c r="F56" s="16"/>
      <c r="G56" s="23"/>
      <c r="H56" s="16"/>
      <c r="I56" s="24"/>
    </row>
    <row r="57" spans="2:9">
      <c r="B57" s="29"/>
      <c r="C57" s="25" t="s">
        <v>164</v>
      </c>
      <c r="D57" s="30"/>
      <c r="E57" s="31"/>
      <c r="F57" s="16"/>
      <c r="G57" s="23"/>
      <c r="H57" s="16"/>
      <c r="I57" s="24"/>
    </row>
    <row r="58" spans="2:9">
      <c r="B58" s="29"/>
      <c r="C58" s="26" t="s">
        <v>145</v>
      </c>
      <c r="D58" s="30"/>
      <c r="E58" s="31"/>
      <c r="F58" s="16"/>
      <c r="G58" s="23"/>
      <c r="H58" s="16"/>
      <c r="I58" s="24"/>
    </row>
    <row r="59" spans="2:9">
      <c r="B59" s="29"/>
      <c r="C59" s="26" t="s">
        <v>146</v>
      </c>
      <c r="D59" s="30"/>
      <c r="E59" s="31"/>
      <c r="F59" s="16"/>
      <c r="G59" s="23"/>
      <c r="H59" s="16"/>
      <c r="I59" s="24"/>
    </row>
    <row r="60" spans="2:9">
      <c r="B60" s="29"/>
      <c r="C60" s="26" t="s">
        <v>147</v>
      </c>
      <c r="D60" s="30"/>
      <c r="E60" s="31"/>
      <c r="F60" s="16"/>
      <c r="G60" s="23"/>
      <c r="H60" s="16"/>
      <c r="I60" s="24"/>
    </row>
    <row r="61" spans="2:9">
      <c r="B61" s="29"/>
      <c r="C61" s="26" t="s">
        <v>151</v>
      </c>
      <c r="D61" s="30"/>
      <c r="E61" s="31"/>
      <c r="F61" s="16"/>
      <c r="G61" s="23"/>
      <c r="H61" s="16"/>
      <c r="I61" s="24"/>
    </row>
    <row r="62" spans="2:9">
      <c r="B62" s="29"/>
      <c r="C62" s="25" t="s">
        <v>167</v>
      </c>
      <c r="D62" s="30"/>
      <c r="E62" s="31"/>
      <c r="F62" s="16"/>
      <c r="G62" s="23"/>
      <c r="H62" s="16"/>
      <c r="I62" s="24"/>
    </row>
    <row r="63" spans="2:9">
      <c r="B63" s="32" t="s">
        <v>29</v>
      </c>
      <c r="C63" s="33" t="s">
        <v>382</v>
      </c>
      <c r="D63" s="34" t="s">
        <v>4</v>
      </c>
      <c r="E63" s="35">
        <v>1</v>
      </c>
      <c r="F63" s="16">
        <v>4800211</v>
      </c>
      <c r="G63" s="23">
        <f t="shared" si="0"/>
        <v>4800211</v>
      </c>
      <c r="H63" s="21">
        <v>243000</v>
      </c>
      <c r="I63" s="24">
        <f t="shared" si="1"/>
        <v>243000</v>
      </c>
    </row>
    <row r="64" spans="2:9">
      <c r="B64" s="32"/>
      <c r="C64" s="21" t="s">
        <v>142</v>
      </c>
      <c r="D64" s="34"/>
      <c r="E64" s="35"/>
      <c r="F64" s="16"/>
      <c r="G64" s="23"/>
      <c r="H64" s="16"/>
      <c r="I64" s="24"/>
    </row>
    <row r="65" spans="2:9">
      <c r="B65" s="29"/>
      <c r="C65" s="25" t="s">
        <v>318</v>
      </c>
      <c r="D65" s="30"/>
      <c r="E65" s="31"/>
      <c r="F65" s="16"/>
      <c r="G65" s="23"/>
      <c r="H65" s="16"/>
      <c r="I65" s="24"/>
    </row>
    <row r="66" spans="2:9">
      <c r="B66" s="29"/>
      <c r="C66" s="25" t="s">
        <v>356</v>
      </c>
      <c r="D66" s="30"/>
      <c r="E66" s="31"/>
      <c r="F66" s="16"/>
      <c r="G66" s="23"/>
      <c r="H66" s="16"/>
      <c r="I66" s="24"/>
    </row>
    <row r="67" spans="2:9">
      <c r="B67" s="29"/>
      <c r="C67" s="25" t="s">
        <v>162</v>
      </c>
      <c r="D67" s="30"/>
      <c r="E67" s="31"/>
      <c r="F67" s="16"/>
      <c r="G67" s="23"/>
      <c r="H67" s="16"/>
      <c r="I67" s="24"/>
    </row>
    <row r="68" spans="2:9">
      <c r="B68" s="29"/>
      <c r="C68" s="26" t="s">
        <v>145</v>
      </c>
      <c r="D68" s="30"/>
      <c r="E68" s="31"/>
      <c r="F68" s="16"/>
      <c r="G68" s="23"/>
      <c r="H68" s="16"/>
      <c r="I68" s="24"/>
    </row>
    <row r="69" spans="2:9">
      <c r="B69" s="29"/>
      <c r="C69" s="26" t="s">
        <v>146</v>
      </c>
      <c r="D69" s="30"/>
      <c r="E69" s="31"/>
      <c r="F69" s="16"/>
      <c r="G69" s="23"/>
      <c r="H69" s="16"/>
      <c r="I69" s="24"/>
    </row>
    <row r="70" spans="2:9">
      <c r="B70" s="29"/>
      <c r="C70" s="26" t="s">
        <v>171</v>
      </c>
      <c r="D70" s="30"/>
      <c r="E70" s="31"/>
      <c r="F70" s="16"/>
      <c r="G70" s="23"/>
      <c r="H70" s="16"/>
      <c r="I70" s="24"/>
    </row>
    <row r="71" spans="2:9">
      <c r="B71" s="29"/>
      <c r="C71" s="26" t="s">
        <v>362</v>
      </c>
      <c r="D71" s="30"/>
      <c r="E71" s="31"/>
      <c r="F71" s="16"/>
      <c r="G71" s="23"/>
      <c r="H71" s="16"/>
      <c r="I71" s="24"/>
    </row>
    <row r="72" spans="2:9">
      <c r="B72" s="29"/>
      <c r="C72" s="26" t="s">
        <v>172</v>
      </c>
      <c r="D72" s="30"/>
      <c r="E72" s="31"/>
      <c r="F72" s="16"/>
      <c r="G72" s="23"/>
      <c r="H72" s="16"/>
      <c r="I72" s="24"/>
    </row>
    <row r="73" spans="2:9">
      <c r="B73" s="29"/>
      <c r="C73" s="25" t="s">
        <v>9</v>
      </c>
      <c r="D73" s="30"/>
      <c r="E73" s="31"/>
      <c r="F73" s="16"/>
      <c r="G73" s="23"/>
      <c r="H73" s="16"/>
      <c r="I73" s="24"/>
    </row>
    <row r="74" spans="2:9">
      <c r="B74" s="29"/>
      <c r="C74" s="25" t="s">
        <v>167</v>
      </c>
      <c r="D74" s="30"/>
      <c r="E74" s="31"/>
      <c r="F74" s="16"/>
      <c r="G74" s="23"/>
      <c r="H74" s="16"/>
      <c r="I74" s="24"/>
    </row>
    <row r="75" spans="2:9">
      <c r="B75" s="32" t="s">
        <v>30</v>
      </c>
      <c r="C75" s="21" t="s">
        <v>177</v>
      </c>
      <c r="D75" s="34" t="s">
        <v>4</v>
      </c>
      <c r="E75" s="35">
        <v>52</v>
      </c>
      <c r="F75" s="16">
        <v>504325</v>
      </c>
      <c r="G75" s="23">
        <f t="shared" si="0"/>
        <v>26224900</v>
      </c>
      <c r="H75" s="16">
        <v>66439</v>
      </c>
      <c r="I75" s="24">
        <f t="shared" si="1"/>
        <v>3454828</v>
      </c>
    </row>
    <row r="76" spans="2:9">
      <c r="B76" s="32"/>
      <c r="C76" s="21" t="s">
        <v>142</v>
      </c>
      <c r="D76" s="34"/>
      <c r="E76" s="35"/>
      <c r="F76" s="16"/>
      <c r="G76" s="23"/>
      <c r="H76" s="16"/>
      <c r="I76" s="24"/>
    </row>
    <row r="77" spans="2:9">
      <c r="B77" s="29"/>
      <c r="C77" s="16" t="s">
        <v>174</v>
      </c>
      <c r="D77" s="30"/>
      <c r="E77" s="31"/>
      <c r="F77" s="16"/>
      <c r="G77" s="23"/>
      <c r="H77" s="16"/>
      <c r="I77" s="24"/>
    </row>
    <row r="78" spans="2:9">
      <c r="B78" s="29"/>
      <c r="C78" s="16" t="s">
        <v>178</v>
      </c>
      <c r="D78" s="30"/>
      <c r="E78" s="31"/>
      <c r="F78" s="16"/>
      <c r="G78" s="23"/>
      <c r="H78" s="16"/>
      <c r="I78" s="24"/>
    </row>
    <row r="79" spans="2:9" ht="17.25" customHeight="1">
      <c r="B79" s="29"/>
      <c r="C79" s="20" t="s">
        <v>175</v>
      </c>
      <c r="D79" s="30"/>
      <c r="E79" s="31"/>
      <c r="F79" s="16"/>
      <c r="G79" s="23"/>
      <c r="H79" s="16"/>
      <c r="I79" s="24"/>
    </row>
    <row r="80" spans="2:9">
      <c r="B80" s="29"/>
      <c r="C80" s="20" t="s">
        <v>145</v>
      </c>
      <c r="D80" s="30"/>
      <c r="E80" s="31"/>
      <c r="F80" s="16"/>
      <c r="G80" s="23"/>
      <c r="H80" s="16"/>
      <c r="I80" s="24"/>
    </row>
    <row r="81" spans="2:9">
      <c r="B81" s="29"/>
      <c r="C81" s="16" t="s">
        <v>146</v>
      </c>
      <c r="D81" s="30"/>
      <c r="E81" s="31"/>
      <c r="F81" s="16"/>
      <c r="G81" s="23"/>
      <c r="H81" s="16"/>
      <c r="I81" s="24"/>
    </row>
    <row r="82" spans="2:9">
      <c r="B82" s="29"/>
      <c r="C82" s="16" t="s">
        <v>147</v>
      </c>
      <c r="D82" s="30"/>
      <c r="E82" s="31"/>
      <c r="F82" s="16"/>
      <c r="G82" s="23"/>
      <c r="H82" s="16"/>
      <c r="I82" s="24"/>
    </row>
    <row r="83" spans="2:9">
      <c r="B83" s="29"/>
      <c r="C83" s="16" t="s">
        <v>370</v>
      </c>
      <c r="D83" s="30"/>
      <c r="E83" s="31"/>
      <c r="F83" s="16"/>
      <c r="G83" s="23"/>
      <c r="H83" s="16"/>
      <c r="I83" s="24"/>
    </row>
    <row r="84" spans="2:9">
      <c r="B84" s="29"/>
      <c r="C84" s="16" t="s">
        <v>167</v>
      </c>
      <c r="D84" s="30"/>
      <c r="E84" s="31"/>
      <c r="F84" s="16"/>
      <c r="G84" s="23"/>
      <c r="H84" s="16"/>
      <c r="I84" s="24"/>
    </row>
    <row r="85" spans="2:9">
      <c r="B85" s="32" t="s">
        <v>31</v>
      </c>
      <c r="C85" s="21" t="s">
        <v>177</v>
      </c>
      <c r="D85" s="34" t="s">
        <v>4</v>
      </c>
      <c r="E85" s="35"/>
      <c r="F85" s="16">
        <v>495015</v>
      </c>
      <c r="G85" s="23">
        <f t="shared" ref="G85:G100" si="2">F85*E85</f>
        <v>0</v>
      </c>
      <c r="H85" s="16">
        <v>66439</v>
      </c>
      <c r="I85" s="24">
        <f t="shared" ref="I85:I100" si="3">H85*E85</f>
        <v>0</v>
      </c>
    </row>
    <row r="86" spans="2:9">
      <c r="B86" s="32"/>
      <c r="C86" s="21" t="s">
        <v>142</v>
      </c>
      <c r="D86" s="34"/>
      <c r="E86" s="31"/>
      <c r="F86" s="16"/>
      <c r="G86" s="23"/>
      <c r="H86" s="16"/>
      <c r="I86" s="24"/>
    </row>
    <row r="87" spans="2:9">
      <c r="B87" s="29"/>
      <c r="C87" s="16" t="s">
        <v>234</v>
      </c>
      <c r="D87" s="30"/>
      <c r="E87" s="31"/>
      <c r="F87" s="16"/>
      <c r="G87" s="23"/>
      <c r="H87" s="16"/>
      <c r="I87" s="24"/>
    </row>
    <row r="88" spans="2:9">
      <c r="B88" s="29"/>
      <c r="C88" s="16" t="s">
        <v>180</v>
      </c>
      <c r="D88" s="30"/>
      <c r="E88" s="31"/>
      <c r="F88" s="16"/>
      <c r="G88" s="23"/>
      <c r="H88" s="16"/>
      <c r="I88" s="24"/>
    </row>
    <row r="89" spans="2:9">
      <c r="B89" s="29"/>
      <c r="C89" s="20" t="s">
        <v>175</v>
      </c>
      <c r="D89" s="30"/>
      <c r="E89" s="31"/>
      <c r="F89" s="16"/>
      <c r="G89" s="23"/>
      <c r="H89" s="16"/>
      <c r="I89" s="24"/>
    </row>
    <row r="90" spans="2:9">
      <c r="B90" s="29"/>
      <c r="C90" s="16" t="s">
        <v>145</v>
      </c>
      <c r="D90" s="30"/>
      <c r="E90" s="31"/>
      <c r="F90" s="16"/>
      <c r="G90" s="23"/>
      <c r="H90" s="16"/>
      <c r="I90" s="24"/>
    </row>
    <row r="91" spans="2:9">
      <c r="B91" s="29"/>
      <c r="C91" s="16" t="s">
        <v>146</v>
      </c>
      <c r="D91" s="30"/>
      <c r="E91" s="31"/>
      <c r="F91" s="16"/>
      <c r="G91" s="23"/>
      <c r="H91" s="16"/>
      <c r="I91" s="24"/>
    </row>
    <row r="92" spans="2:9">
      <c r="B92" s="29"/>
      <c r="C92" s="16" t="s">
        <v>147</v>
      </c>
      <c r="D92" s="30"/>
      <c r="E92" s="31"/>
      <c r="F92" s="16"/>
      <c r="G92" s="23"/>
      <c r="H92" s="16"/>
      <c r="I92" s="24"/>
    </row>
    <row r="93" spans="2:9">
      <c r="B93" s="29"/>
      <c r="C93" s="16" t="s">
        <v>15</v>
      </c>
      <c r="D93" s="30"/>
      <c r="E93" s="31"/>
      <c r="F93" s="16"/>
      <c r="G93" s="23"/>
      <c r="H93" s="16"/>
      <c r="I93" s="24"/>
    </row>
    <row r="94" spans="2:9">
      <c r="B94" s="29"/>
      <c r="C94" s="16" t="s">
        <v>167</v>
      </c>
      <c r="D94" s="30"/>
      <c r="E94" s="31"/>
      <c r="F94" s="16"/>
      <c r="G94" s="23"/>
      <c r="H94" s="16"/>
      <c r="I94" s="24"/>
    </row>
    <row r="95" spans="2:9">
      <c r="B95" s="29"/>
      <c r="C95" s="36"/>
      <c r="D95" s="30"/>
      <c r="E95" s="31"/>
      <c r="F95" s="16"/>
      <c r="G95" s="23"/>
      <c r="H95" s="16"/>
      <c r="I95" s="24"/>
    </row>
    <row r="96" spans="2:9">
      <c r="B96" s="52" t="s">
        <v>113</v>
      </c>
      <c r="C96" s="20" t="s">
        <v>181</v>
      </c>
      <c r="D96" s="53" t="s">
        <v>12</v>
      </c>
      <c r="E96" s="31">
        <v>31400</v>
      </c>
      <c r="F96" s="16">
        <v>850</v>
      </c>
      <c r="G96" s="23">
        <f>F96*E96</f>
        <v>26690000</v>
      </c>
      <c r="H96" s="16">
        <v>45</v>
      </c>
      <c r="I96" s="24">
        <f>H96*E96</f>
        <v>1413000</v>
      </c>
    </row>
    <row r="97" spans="2:9">
      <c r="B97" s="52"/>
      <c r="C97" s="20"/>
      <c r="D97" s="53"/>
      <c r="E97" s="31"/>
      <c r="F97" s="16"/>
      <c r="G97" s="23"/>
      <c r="H97" s="16"/>
      <c r="I97" s="24"/>
    </row>
    <row r="98" spans="2:9">
      <c r="B98" s="52" t="s">
        <v>114</v>
      </c>
      <c r="C98" s="54" t="s">
        <v>182</v>
      </c>
      <c r="D98" s="53" t="s">
        <v>45</v>
      </c>
      <c r="E98" s="55">
        <f>E85+E75+E63+E48+E32</f>
        <v>65</v>
      </c>
      <c r="F98" s="16"/>
      <c r="G98" s="23"/>
      <c r="H98" s="16">
        <v>1500</v>
      </c>
      <c r="I98" s="24">
        <f>H98*E98</f>
        <v>97500</v>
      </c>
    </row>
    <row r="99" spans="2:9">
      <c r="B99" s="29"/>
      <c r="C99" s="14" t="s">
        <v>183</v>
      </c>
      <c r="D99" s="30"/>
      <c r="E99" s="31"/>
      <c r="F99" s="16"/>
      <c r="G99" s="56">
        <f>G96+G85+G75+G63+G48+G32</f>
        <v>68638051</v>
      </c>
      <c r="H99" s="16"/>
      <c r="I99" s="57">
        <f>I98+I96+I85+I75+I63+I48+I32</f>
        <v>6804328</v>
      </c>
    </row>
    <row r="100" spans="2:9">
      <c r="B100" s="32" t="s">
        <v>10</v>
      </c>
      <c r="C100" s="37" t="s">
        <v>185</v>
      </c>
      <c r="D100" s="34" t="s">
        <v>4</v>
      </c>
      <c r="E100" s="34">
        <v>1</v>
      </c>
      <c r="F100" s="16">
        <v>4800259</v>
      </c>
      <c r="G100" s="23">
        <f t="shared" si="2"/>
        <v>4800259</v>
      </c>
      <c r="H100" s="16">
        <v>243000</v>
      </c>
      <c r="I100" s="24">
        <f t="shared" si="3"/>
        <v>243000</v>
      </c>
    </row>
    <row r="101" spans="2:9">
      <c r="B101" s="29"/>
      <c r="C101" s="37" t="s">
        <v>142</v>
      </c>
      <c r="D101" s="30"/>
      <c r="E101" s="35"/>
      <c r="F101" s="16"/>
      <c r="G101" s="16"/>
      <c r="H101" s="16"/>
      <c r="I101" s="18"/>
    </row>
    <row r="102" spans="2:9">
      <c r="B102" s="29" t="s">
        <v>20</v>
      </c>
      <c r="C102" s="38" t="s">
        <v>186</v>
      </c>
      <c r="D102" s="30"/>
      <c r="E102" s="35"/>
      <c r="F102" s="16"/>
      <c r="G102" s="16"/>
      <c r="H102" s="16"/>
      <c r="I102" s="18"/>
    </row>
    <row r="103" spans="2:9">
      <c r="B103" s="29" t="s">
        <v>21</v>
      </c>
      <c r="C103" s="38" t="s">
        <v>187</v>
      </c>
      <c r="D103" s="30"/>
      <c r="E103" s="35"/>
      <c r="F103" s="16"/>
      <c r="G103" s="16"/>
      <c r="H103" s="16"/>
      <c r="I103" s="18"/>
    </row>
    <row r="104" spans="2:9">
      <c r="B104" s="29" t="s">
        <v>22</v>
      </c>
      <c r="C104" s="39" t="s">
        <v>188</v>
      </c>
      <c r="D104" s="30"/>
      <c r="E104" s="35"/>
      <c r="F104" s="16"/>
      <c r="G104" s="16"/>
      <c r="H104" s="16"/>
      <c r="I104" s="18"/>
    </row>
    <row r="105" spans="2:9">
      <c r="B105" s="29" t="s">
        <v>23</v>
      </c>
      <c r="C105" s="38" t="s">
        <v>189</v>
      </c>
      <c r="D105" s="30"/>
      <c r="E105" s="31"/>
      <c r="F105" s="16"/>
      <c r="G105" s="16"/>
      <c r="H105" s="16"/>
      <c r="I105" s="18"/>
    </row>
    <row r="106" spans="2:9">
      <c r="B106" s="29" t="s">
        <v>24</v>
      </c>
      <c r="C106" s="38" t="s">
        <v>190</v>
      </c>
      <c r="D106" s="30"/>
      <c r="E106" s="35"/>
      <c r="F106" s="16"/>
      <c r="G106" s="16"/>
      <c r="H106" s="16"/>
      <c r="I106" s="18"/>
    </row>
    <row r="107" spans="2:9">
      <c r="B107" s="29" t="s">
        <v>25</v>
      </c>
      <c r="C107" s="38" t="s">
        <v>191</v>
      </c>
      <c r="D107" s="30"/>
      <c r="E107" s="40"/>
      <c r="F107" s="16"/>
      <c r="G107" s="16"/>
      <c r="H107" s="16"/>
      <c r="I107" s="18"/>
    </row>
    <row r="108" spans="2:9">
      <c r="B108" s="32"/>
      <c r="C108" s="34" t="s">
        <v>184</v>
      </c>
      <c r="D108" s="40"/>
      <c r="E108" s="40"/>
      <c r="F108" s="16"/>
      <c r="G108" s="56">
        <f>SUM(G100:G107)</f>
        <v>4800259</v>
      </c>
      <c r="H108" s="16"/>
      <c r="I108" s="57">
        <f>SUM(I100:I107)</f>
        <v>243000</v>
      </c>
    </row>
    <row r="109" spans="2:9">
      <c r="B109" s="29"/>
      <c r="C109" s="19" t="s">
        <v>383</v>
      </c>
      <c r="D109" s="30"/>
      <c r="E109" s="40"/>
      <c r="F109" s="16"/>
      <c r="G109" s="16"/>
      <c r="H109" s="16"/>
      <c r="I109" s="18"/>
    </row>
    <row r="110" spans="2:9">
      <c r="B110" s="29"/>
      <c r="C110" s="16"/>
      <c r="D110" s="30"/>
      <c r="E110" s="40"/>
      <c r="F110" s="16"/>
      <c r="G110" s="16"/>
      <c r="H110" s="16"/>
      <c r="I110" s="18"/>
    </row>
    <row r="111" spans="2:9" ht="18.75">
      <c r="B111" s="29" t="s">
        <v>17</v>
      </c>
      <c r="C111" s="41" t="s">
        <v>134</v>
      </c>
      <c r="D111" s="30"/>
      <c r="E111" s="40"/>
      <c r="F111" s="16"/>
      <c r="G111" s="23"/>
      <c r="H111" s="16"/>
      <c r="I111" s="24">
        <f>I8</f>
        <v>720000</v>
      </c>
    </row>
    <row r="112" spans="2:9" ht="18.75">
      <c r="B112" s="29"/>
      <c r="C112" s="42" t="s">
        <v>1</v>
      </c>
      <c r="D112" s="30"/>
      <c r="E112" s="40"/>
      <c r="F112" s="16"/>
      <c r="G112" s="23"/>
      <c r="H112" s="16"/>
      <c r="I112" s="24"/>
    </row>
    <row r="113" spans="2:10" ht="18.75">
      <c r="B113" s="29" t="s">
        <v>18</v>
      </c>
      <c r="C113" s="41" t="s">
        <v>193</v>
      </c>
      <c r="D113" s="30"/>
      <c r="E113" s="40"/>
      <c r="F113" s="16"/>
      <c r="G113" s="23"/>
      <c r="H113" s="16"/>
      <c r="I113" s="24">
        <f>I10</f>
        <v>0</v>
      </c>
    </row>
    <row r="114" spans="2:10" ht="18.75">
      <c r="B114" s="29"/>
      <c r="C114" s="42"/>
      <c r="D114" s="30"/>
      <c r="E114" s="40"/>
      <c r="F114" s="16"/>
      <c r="G114" s="23"/>
      <c r="H114" s="16"/>
      <c r="I114" s="24"/>
    </row>
    <row r="115" spans="2:10" ht="18.75">
      <c r="B115" s="29" t="s">
        <v>19</v>
      </c>
      <c r="C115" s="41" t="s">
        <v>136</v>
      </c>
      <c r="D115" s="30"/>
      <c r="E115" s="40"/>
      <c r="F115" s="16"/>
      <c r="G115" s="23"/>
      <c r="H115" s="16"/>
      <c r="I115" s="24">
        <f>I12</f>
        <v>450000</v>
      </c>
    </row>
    <row r="116" spans="2:10" ht="18.75">
      <c r="B116" s="29"/>
      <c r="C116" s="42"/>
      <c r="D116" s="31"/>
      <c r="E116" s="40"/>
      <c r="F116" s="16"/>
      <c r="G116" s="23"/>
      <c r="H116" s="16"/>
      <c r="I116" s="24"/>
    </row>
    <row r="117" spans="2:10" ht="18.75">
      <c r="B117" s="29">
        <v>2</v>
      </c>
      <c r="C117" s="43" t="s">
        <v>195</v>
      </c>
      <c r="D117" s="31"/>
      <c r="E117" s="40"/>
      <c r="F117" s="16"/>
      <c r="G117" s="23">
        <f>G99</f>
        <v>68638051</v>
      </c>
      <c r="H117" s="16"/>
      <c r="I117" s="24">
        <f>I99</f>
        <v>6804328</v>
      </c>
    </row>
    <row r="118" spans="2:10" ht="18.75">
      <c r="B118" s="15"/>
      <c r="C118" s="44"/>
      <c r="D118" s="16"/>
      <c r="E118" s="16"/>
      <c r="F118" s="16"/>
      <c r="G118" s="23"/>
      <c r="H118" s="16"/>
      <c r="I118" s="24"/>
    </row>
    <row r="119" spans="2:10" ht="18.75">
      <c r="B119" s="15">
        <v>3</v>
      </c>
      <c r="C119" s="43" t="s">
        <v>185</v>
      </c>
      <c r="D119" s="16"/>
      <c r="E119" s="16"/>
      <c r="F119" s="16"/>
      <c r="G119" s="23">
        <f>G108</f>
        <v>4800259</v>
      </c>
      <c r="H119" s="16"/>
      <c r="I119" s="24">
        <f>I108</f>
        <v>243000</v>
      </c>
    </row>
    <row r="120" spans="2:10">
      <c r="B120" s="15"/>
      <c r="C120" s="16"/>
      <c r="D120" s="16"/>
      <c r="E120" s="16"/>
      <c r="F120" s="16"/>
      <c r="G120" s="23"/>
      <c r="H120" s="16"/>
      <c r="I120" s="24"/>
    </row>
    <row r="121" spans="2:10">
      <c r="B121" s="15"/>
      <c r="C121" s="16"/>
      <c r="D121" s="16"/>
      <c r="E121" s="16"/>
      <c r="F121" s="16"/>
      <c r="G121" s="23"/>
      <c r="H121" s="16"/>
      <c r="I121" s="24"/>
    </row>
    <row r="122" spans="2:10">
      <c r="B122" s="15"/>
      <c r="C122" s="38" t="s">
        <v>196</v>
      </c>
      <c r="D122" s="16"/>
      <c r="E122" s="16"/>
      <c r="F122" s="16"/>
      <c r="G122" s="23">
        <f t="shared" ref="G122" si="4">SUM(G111:G121)</f>
        <v>73438310</v>
      </c>
      <c r="H122" s="16"/>
      <c r="I122" s="24">
        <f>I119+I117+I115+I111</f>
        <v>8217328</v>
      </c>
    </row>
    <row r="123" spans="2:10">
      <c r="B123" s="15"/>
      <c r="C123" s="38" t="s">
        <v>16</v>
      </c>
      <c r="D123" s="16"/>
      <c r="E123" s="16"/>
      <c r="F123" s="16"/>
      <c r="G123" s="23">
        <f>G122*18/100</f>
        <v>13218895.800000001</v>
      </c>
      <c r="H123" s="16"/>
      <c r="I123" s="24">
        <f>I122*18/100</f>
        <v>1479119.04</v>
      </c>
    </row>
    <row r="124" spans="2:10" ht="15.75" thickBot="1">
      <c r="B124" s="45"/>
      <c r="C124" s="46" t="s">
        <v>197</v>
      </c>
      <c r="D124" s="47"/>
      <c r="E124" s="47"/>
      <c r="F124" s="47"/>
      <c r="G124" s="48">
        <f>G123+G122</f>
        <v>86657205.799999997</v>
      </c>
      <c r="H124" s="47"/>
      <c r="I124" s="49">
        <f>I123+I122</f>
        <v>9696447.0399999991</v>
      </c>
    </row>
    <row r="125" spans="2:10" ht="15.75" thickTop="1"/>
    <row r="127" spans="2:10">
      <c r="H127" s="51">
        <f>G124+I124</f>
        <v>96353652.840000004</v>
      </c>
    </row>
    <row r="128" spans="2:10">
      <c r="J128" s="51"/>
    </row>
  </sheetData>
  <mergeCells count="10">
    <mergeCell ref="B5:B7"/>
    <mergeCell ref="C5:C7"/>
    <mergeCell ref="D5:D7"/>
    <mergeCell ref="E5:E7"/>
    <mergeCell ref="F5:G5"/>
    <mergeCell ref="H5:I5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SAO INTERCONNEXIONN</vt:lpstr>
      <vt:lpstr> SAO  DISTRIBUTION</vt:lpstr>
      <vt:lpstr> SAO RECAPITULATIF </vt:lpstr>
      <vt:lpstr> LOUGOU  DISTRIBUTION (2)</vt:lpstr>
      <vt:lpstr> LOUGOURI RECAPITULATIF  (3)</vt:lpstr>
      <vt:lpstr> LOUGOURI RECAPITULATIF  (2)</vt:lpstr>
      <vt:lpstr>RAMSA  DISTRIBUTION(3)</vt:lpstr>
      <vt:lpstr>RAMSA  RECAPITULATIF  (4)</vt:lpstr>
      <vt:lpstr>SARIA INTERCONNEXIONN (2)</vt:lpstr>
      <vt:lpstr>SARIA  DISTRIBUTION(4)</vt:lpstr>
      <vt:lpstr>SARIA  RECAPITULATIF  (5)</vt:lpstr>
      <vt:lpstr>KOMPIENBIGA INTERCONNEXIONN (3)</vt:lpstr>
      <vt:lpstr>KOMPIENBIGA ca  DISTRIBUTION(4)</vt:lpstr>
      <vt:lpstr>KOMPIENBIGA  RECAPITULATIF  (6)</vt:lpstr>
      <vt:lpstr>TANWALBOUGOU INTERCONNEX (4)</vt:lpstr>
      <vt:lpstr>TANWALBOUGOU  DISTRIBUTION(5)</vt:lpstr>
      <vt:lpstr>TANWALBOUGOU RECAPITULATIF  (7)</vt:lpstr>
      <vt:lpstr>YOYO INTERCONNEX (5)</vt:lpstr>
      <vt:lpstr>YOYO  DISTRIBUTION(6)</vt:lpstr>
      <vt:lpstr>YOYO RECAPITULATIF  (8)</vt:lpstr>
      <vt:lpstr>VAONGHO  INTERCONNEX (6)</vt:lpstr>
      <vt:lpstr>VAONGHO  DISTRIBUTION(7)</vt:lpstr>
      <vt:lpstr>VAONGHO RECAPITULATIF  (9)</vt:lpstr>
      <vt:lpstr>TAPOCO  INTERCONNEX (7)</vt:lpstr>
      <vt:lpstr>TAPOCO  DISTRIBUTION(8)</vt:lpstr>
      <vt:lpstr>TAPOCO RECAPITULATIF  (10)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Tanicka</cp:lastModifiedBy>
  <dcterms:created xsi:type="dcterms:W3CDTF">2013-05-15T16:41:13Z</dcterms:created>
  <dcterms:modified xsi:type="dcterms:W3CDTF">2016-04-21T21:16:48Z</dcterms:modified>
</cp:coreProperties>
</file>