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поживання електроенергії" sheetId="1" r:id="rId4"/>
    <sheet state="visible" name="Вихідні дані" sheetId="2" r:id="rId5"/>
    <sheet state="visible" name="Тарифи на розподіл та передачу" sheetId="3" r:id="rId6"/>
    <sheet state="visible" name="Тарифи на активну енергію" sheetId="4" r:id="rId7"/>
    <sheet state="visible" name="Вартість розподілу та передачі" sheetId="5" r:id="rId8"/>
    <sheet state="visible" name="Вартість активної енергії" sheetId="6" r:id="rId9"/>
    <sheet state="visible" name="Порівняння вартості ее" sheetId="7" r:id="rId10"/>
    <sheet state="visible" name="Структура вартості ее" sheetId="8" r:id="rId11"/>
    <sheet state="visible" name="Структура ее, %" sheetId="9" r:id="rId12"/>
  </sheets>
  <definedNames/>
  <calcPr/>
</workbook>
</file>

<file path=xl/sharedStrings.xml><?xml version="1.0" encoding="utf-8"?>
<sst xmlns="http://schemas.openxmlformats.org/spreadsheetml/2006/main" count="1197" uniqueCount="109">
  <si>
    <t>Дата</t>
  </si>
  <si>
    <t>Споживання електроенергії</t>
  </si>
  <si>
    <t>День тижня</t>
  </si>
  <si>
    <t>субота</t>
  </si>
  <si>
    <t>неділя</t>
  </si>
  <si>
    <t>понеділок</t>
  </si>
  <si>
    <t>вівторок</t>
  </si>
  <si>
    <t>середа</t>
  </si>
  <si>
    <t>четвер</t>
  </si>
  <si>
    <t>п'ятниця</t>
  </si>
  <si>
    <t>Курс євро/злотий</t>
  </si>
  <si>
    <t>Тариф</t>
  </si>
  <si>
    <t>кВт*год</t>
  </si>
  <si>
    <t>B21</t>
  </si>
  <si>
    <t>цілодобово</t>
  </si>
  <si>
    <t>В22</t>
  </si>
  <si>
    <t>пік</t>
  </si>
  <si>
    <t>поза піком</t>
  </si>
  <si>
    <t>В23</t>
  </si>
  <si>
    <t>ранковий пік</t>
  </si>
  <si>
    <t>друга половина дня</t>
  </si>
  <si>
    <t>інші години</t>
  </si>
  <si>
    <t>В24</t>
  </si>
  <si>
    <t>в інший час доби</t>
  </si>
  <si>
    <t>в годинне навантаження</t>
  </si>
  <si>
    <t>C21</t>
  </si>
  <si>
    <t>C22a</t>
  </si>
  <si>
    <t>C22b</t>
  </si>
  <si>
    <t>день</t>
  </si>
  <si>
    <t>ніч</t>
  </si>
  <si>
    <t>C22w</t>
  </si>
  <si>
    <t>С23</t>
  </si>
  <si>
    <t>С24</t>
  </si>
  <si>
    <t>ВСЬОГО споживання електроенергії</t>
  </si>
  <si>
    <t>Дозволена потужність, кВт</t>
  </si>
  <si>
    <t>Період, місяць</t>
  </si>
  <si>
    <t>Плата за передачу електроенергії</t>
  </si>
  <si>
    <t>Плата за розподіл електроенергії</t>
  </si>
  <si>
    <t>Інші оплати</t>
  </si>
  <si>
    <t>Складова рахунку-фактури</t>
  </si>
  <si>
    <t>Фіксована плата за передачу</t>
  </si>
  <si>
    <t>Перехідний збір</t>
  </si>
  <si>
    <t>Змінна складова швидкості мережі</t>
  </si>
  <si>
    <t>Якісна складова системної норми</t>
  </si>
  <si>
    <t>Абонентська плата (лічильник)</t>
  </si>
  <si>
    <t>Плата за ВДЕ</t>
  </si>
  <si>
    <t>Плата за когенерацію</t>
  </si>
  <si>
    <t>Плата за потужність</t>
  </si>
  <si>
    <t>денний</t>
  </si>
  <si>
    <t>нічний</t>
  </si>
  <si>
    <t>інший час доби</t>
  </si>
  <si>
    <t>Од.вимір.</t>
  </si>
  <si>
    <t>zł/kW/m-c</t>
  </si>
  <si>
    <t>zł/kWh</t>
  </si>
  <si>
    <t>m-c</t>
  </si>
  <si>
    <t>PGE Dystrybucja</t>
  </si>
  <si>
    <t>С21</t>
  </si>
  <si>
    <t>С22а</t>
  </si>
  <si>
    <t>Energa Operator</t>
  </si>
  <si>
    <t>B22</t>
  </si>
  <si>
    <t>B23 ZIMA</t>
  </si>
  <si>
    <t>B23 LATO</t>
  </si>
  <si>
    <t>C23 ZIMA</t>
  </si>
  <si>
    <t>C23 LATO</t>
  </si>
  <si>
    <t>Enea Operator</t>
  </si>
  <si>
    <t>B23</t>
  </si>
  <si>
    <t>Вартість активної енергії</t>
  </si>
  <si>
    <t>Комерційна плата</t>
  </si>
  <si>
    <t>годинне навантаження</t>
  </si>
  <si>
    <t>паперова</t>
  </si>
  <si>
    <t>PGE Obrot</t>
  </si>
  <si>
    <t>B24</t>
  </si>
  <si>
    <t>C23</t>
  </si>
  <si>
    <t>C24</t>
  </si>
  <si>
    <t>Enea</t>
  </si>
  <si>
    <t>Energa</t>
  </si>
  <si>
    <t>Передача електроенергії</t>
  </si>
  <si>
    <t>Розподіл електроенергії</t>
  </si>
  <si>
    <t>РАЗОМ</t>
  </si>
  <si>
    <t>Податок (23%)</t>
  </si>
  <si>
    <t>ВСЬОГО за розподіл електроенергії</t>
  </si>
  <si>
    <t>zł/m-c</t>
  </si>
  <si>
    <t>zł</t>
  </si>
  <si>
    <t>€/m-c</t>
  </si>
  <si>
    <t>€/kWh</t>
  </si>
  <si>
    <t>Разом</t>
  </si>
  <si>
    <t>ВСЬОГО вартість активної енергії:</t>
  </si>
  <si>
    <t>zł/m-c/kWh</t>
  </si>
  <si>
    <t>€/m-c/kWh</t>
  </si>
  <si>
    <t>Складова рахунку</t>
  </si>
  <si>
    <t>Всього</t>
  </si>
  <si>
    <t>Валюта</t>
  </si>
  <si>
    <t>PLN</t>
  </si>
  <si>
    <t>€</t>
  </si>
  <si>
    <t>PLN/місяць</t>
  </si>
  <si>
    <t>PLN/кВт*год</t>
  </si>
  <si>
    <t>€/місяць</t>
  </si>
  <si>
    <t>€/кВт*год</t>
  </si>
  <si>
    <t>В21</t>
  </si>
  <si>
    <t>С22b</t>
  </si>
  <si>
    <t>Розгорнута вартість електроенергі</t>
  </si>
  <si>
    <t>Вартість електроенергії в PLN</t>
  </si>
  <si>
    <t>Активна енергія</t>
  </si>
  <si>
    <t>Податок</t>
  </si>
  <si>
    <t>ВСЬОГО за місяць</t>
  </si>
  <si>
    <t>Вартість електроенергії в €</t>
  </si>
  <si>
    <t>Вартість електроенергії в євроцентів/кВт*год</t>
  </si>
  <si>
    <t>ВСЬОГО за кВ*год</t>
  </si>
  <si>
    <t>Вартість електроенергії у 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</si>
</sst>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.mm.yyyy h:mm"/>
    <numFmt numFmtId="165" formatCode="0.0000"/>
    <numFmt numFmtId="166" formatCode="0.000"/>
    <numFmt numFmtId="167" formatCode="0.000%"/>
  </numFmts>
  <fonts count="38">
    <font>
      <sz val="10.0"/>
      <color rgb="FF000000"/>
      <name val="Arial"/>
      <scheme val="minor"/>
    </font>
    <font>
      <b/>
      <sz val="9.0"/>
      <color rgb="FF000000"/>
      <name val="Open Sans"/>
    </font>
    <font>
      <sz val="11.0"/>
      <color rgb="FF000000"/>
      <name val="Calibri"/>
    </font>
    <font>
      <sz val="9.0"/>
      <color rgb="FF000000"/>
      <name val="Open Sans"/>
    </font>
    <font>
      <sz val="9.0"/>
      <color theme="1"/>
      <name val="Open Sans"/>
    </font>
    <font>
      <b/>
      <sz val="9.0"/>
      <color rgb="FF000000"/>
      <name val="&quot;Open Sans&quot;"/>
    </font>
    <font>
      <color theme="1"/>
      <name val="Arial"/>
    </font>
    <font>
      <b/>
      <i/>
      <sz val="9.0"/>
      <color rgb="FF000000"/>
      <name val="&quot;Open Sans&quot;"/>
    </font>
    <font/>
    <font>
      <sz val="9.0"/>
      <color rgb="FF000000"/>
      <name val="&quot;Open Sans&quot;"/>
    </font>
    <font>
      <sz val="9.0"/>
      <color rgb="FF202124"/>
      <name val="&quot;Open Sans&quot;"/>
    </font>
    <font>
      <b/>
      <i/>
      <sz val="9.0"/>
      <color rgb="FF202124"/>
      <name val="&quot;Open Sans&quot;"/>
    </font>
    <font>
      <color theme="1"/>
      <name val="Arial"/>
      <scheme val="minor"/>
    </font>
    <font>
      <color theme="1"/>
      <name val="Open Sans"/>
    </font>
    <font>
      <sz val="8.0"/>
      <color rgb="FF000000"/>
      <name val="Open Sans"/>
    </font>
    <font>
      <b/>
      <sz val="8.0"/>
      <color rgb="FF000000"/>
      <name val="Open Sans"/>
    </font>
    <font>
      <b/>
      <sz val="8.0"/>
      <color rgb="FF202124"/>
      <name val="Open Sans"/>
    </font>
    <font>
      <sz val="8.0"/>
      <color rgb="FF202124"/>
      <name val="Open Sans"/>
    </font>
    <font>
      <b/>
      <i/>
      <sz val="8.0"/>
      <color rgb="FF000000"/>
      <name val="Open Sans"/>
    </font>
    <font>
      <b/>
      <i/>
      <sz val="9.0"/>
      <color rgb="FF000000"/>
      <name val="Open Sans"/>
    </font>
    <font>
      <u/>
      <sz val="8.0"/>
      <color rgb="FF000000"/>
      <name val="Open Sans"/>
    </font>
    <font>
      <b/>
      <u/>
      <sz val="8.0"/>
      <color rgb="FF000000"/>
      <name val="Open Sans"/>
    </font>
    <font>
      <u/>
      <sz val="8.0"/>
      <color rgb="FF000000"/>
      <name val="Open Sans"/>
    </font>
    <font>
      <b/>
      <u/>
      <sz val="8.0"/>
      <color rgb="FF000000"/>
      <name val="Open Sans"/>
    </font>
    <font>
      <u/>
      <sz val="8.0"/>
      <color rgb="FF000000"/>
      <name val="Open Sans"/>
    </font>
    <font>
      <b/>
      <u/>
      <sz val="8.0"/>
      <color rgb="FF000000"/>
      <name val="Open Sans"/>
    </font>
    <font>
      <u/>
      <sz val="8.0"/>
      <color rgb="FF000000"/>
      <name val="Open Sans"/>
    </font>
    <font>
      <u/>
      <sz val="8.0"/>
      <color rgb="FF000000"/>
      <name val="Open Sans"/>
    </font>
    <font>
      <u/>
      <sz val="8.0"/>
      <color rgb="FF000000"/>
      <name val="Open Sans"/>
    </font>
    <font>
      <i/>
      <sz val="8.0"/>
      <color rgb="FF000000"/>
      <name val="Open Sans"/>
    </font>
    <font>
      <u/>
      <sz val="8.0"/>
      <color rgb="FF000000"/>
      <name val="Open Sans"/>
    </font>
    <font>
      <b/>
      <u/>
      <sz val="8.0"/>
      <color rgb="FF000000"/>
      <name val="Open Sans"/>
    </font>
    <font>
      <u/>
      <sz val="8.0"/>
      <color rgb="FF000000"/>
      <name val="Open Sans"/>
    </font>
    <font>
      <b/>
      <u/>
      <sz val="8.0"/>
      <color rgb="FF000000"/>
      <name val="Open Sans"/>
    </font>
    <font>
      <u/>
      <sz val="8.0"/>
      <color rgb="FF000000"/>
      <name val="Open Sans"/>
    </font>
    <font>
      <b/>
      <u/>
      <sz val="8.0"/>
      <color rgb="FF000000"/>
      <name val="Open Sans"/>
    </font>
    <font>
      <u/>
      <sz val="8.0"/>
      <color rgb="FF000000"/>
      <name val="Open Sans"/>
    </font>
    <font>
      <sz val="8.0"/>
      <color theme="1"/>
      <name val="Open Sans"/>
    </font>
  </fonts>
  <fills count="22">
    <fill>
      <patternFill patternType="none"/>
    </fill>
    <fill>
      <patternFill patternType="lightGray"/>
    </fill>
    <fill>
      <patternFill patternType="solid">
        <fgColor rgb="FF538DD5"/>
        <bgColor rgb="FF538DD5"/>
      </patternFill>
    </fill>
    <fill>
      <patternFill patternType="solid">
        <fgColor rgb="FFB8CCE4"/>
        <bgColor rgb="FFB8CCE4"/>
      </patternFill>
    </fill>
    <fill>
      <patternFill patternType="solid">
        <fgColor rgb="FFDCE6F1"/>
        <bgColor rgb="FFDCE6F1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C5D9F1"/>
        <bgColor rgb="FFC5D9F1"/>
      </patternFill>
    </fill>
    <fill>
      <patternFill patternType="solid">
        <fgColor rgb="FF9FC5E8"/>
        <bgColor rgb="FF9FC5E8"/>
      </patternFill>
    </fill>
    <fill>
      <patternFill patternType="solid">
        <fgColor rgb="FF8DB4E2"/>
        <bgColor rgb="FF8DB4E2"/>
      </patternFill>
    </fill>
    <fill>
      <patternFill patternType="solid">
        <fgColor rgb="FF92CDDC"/>
        <bgColor rgb="FF92CDDC"/>
      </patternFill>
    </fill>
    <fill>
      <patternFill patternType="solid">
        <fgColor rgb="FFB1A0C7"/>
        <bgColor rgb="FFB1A0C7"/>
      </patternFill>
    </fill>
    <fill>
      <patternFill patternType="solid">
        <fgColor rgb="FFCCC0DA"/>
        <bgColor rgb="FFCCC0DA"/>
      </patternFill>
    </fill>
    <fill>
      <patternFill patternType="solid">
        <fgColor rgb="FFDAEEF3"/>
        <bgColor rgb="FFDAEEF3"/>
      </patternFill>
    </fill>
    <fill>
      <patternFill patternType="solid">
        <fgColor rgb="FFDA9694"/>
        <bgColor rgb="FFDA9694"/>
      </patternFill>
    </fill>
    <fill>
      <patternFill patternType="solid">
        <fgColor rgb="FFE6B8B7"/>
        <bgColor rgb="FFE6B8B7"/>
      </patternFill>
    </fill>
    <fill>
      <patternFill patternType="solid">
        <fgColor rgb="FFFCD5B4"/>
        <bgColor rgb="FFFCD5B4"/>
      </patternFill>
    </fill>
    <fill>
      <patternFill patternType="solid">
        <fgColor rgb="FFF2DCDB"/>
        <bgColor rgb="FFF2DCDB"/>
      </patternFill>
    </fill>
    <fill>
      <patternFill patternType="solid">
        <fgColor rgb="FFFDE9D9"/>
        <bgColor rgb="FFFDE9D9"/>
      </patternFill>
    </fill>
    <fill>
      <patternFill patternType="solid">
        <fgColor rgb="FF948A54"/>
        <bgColor rgb="FF948A54"/>
      </patternFill>
    </fill>
    <fill>
      <patternFill patternType="solid">
        <fgColor rgb="FFF2F2F2"/>
        <bgColor rgb="FFF2F2F2"/>
      </patternFill>
    </fill>
  </fills>
  <borders count="9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bottom style="thick">
        <color rgb="FF000000"/>
      </bottom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bottom style="thick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top style="thick">
        <color rgb="FF000000"/>
      </top>
      <bottom style="medium">
        <color rgb="FF000000"/>
      </bottom>
    </border>
    <border>
      <top style="thick">
        <color rgb="FF000000"/>
      </top>
      <bottom style="medium">
        <color rgb="FF000000"/>
      </bottom>
    </border>
    <border>
      <right style="thick">
        <color rgb="FF000000"/>
      </right>
      <top style="thick">
        <color rgb="FF000000"/>
      </top>
      <bottom style="medium">
        <color rgb="FF000000"/>
      </bottom>
    </border>
    <border>
      <left style="thick">
        <color rgb="FF000000"/>
      </left>
      <top style="medium">
        <color rgb="FF000000"/>
      </top>
      <bottom style="medium">
        <color rgb="FF000000"/>
      </bottom>
    </border>
    <border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top style="medium">
        <color rgb="FF000000"/>
      </top>
      <bottom style="thick">
        <color rgb="FF000000"/>
      </bottom>
    </border>
    <border>
      <right style="thin">
        <color rgb="FF000000"/>
      </right>
      <top style="medium">
        <color rgb="FF000000"/>
      </top>
      <bottom style="thick">
        <color rgb="FF000000"/>
      </bottom>
    </border>
    <border>
      <right style="thick">
        <color rgb="FF000000"/>
      </right>
      <top style="medium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38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shrinkToFit="0" vertical="bottom" wrapText="0"/>
    </xf>
    <xf borderId="3" fillId="0" fontId="3" numFmtId="164" xfId="0" applyAlignment="1" applyBorder="1" applyFont="1" applyNumberFormat="1">
      <alignment horizontal="center" readingOrder="0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shrinkToFit="0" vertical="center" wrapText="1"/>
    </xf>
    <xf borderId="1" fillId="0" fontId="5" numFmtId="0" xfId="0" applyAlignment="1" applyBorder="1" applyFont="1">
      <alignment horizontal="center" vertical="bottom"/>
    </xf>
    <xf borderId="1" fillId="0" fontId="6" numFmtId="0" xfId="0" applyAlignment="1" applyBorder="1" applyFont="1">
      <alignment vertical="bottom"/>
    </xf>
    <xf borderId="1" fillId="2" fontId="5" numFmtId="0" xfId="0" applyAlignment="1" applyBorder="1" applyFill="1" applyFont="1">
      <alignment horizontal="center" shrinkToFit="0" vertical="bottom" wrapText="1"/>
    </xf>
    <xf borderId="5" fillId="3" fontId="7" numFmtId="0" xfId="0" applyAlignment="1" applyBorder="1" applyFill="1" applyFont="1">
      <alignment horizontal="center" shrinkToFit="0" vertical="bottom" wrapText="1"/>
    </xf>
    <xf borderId="2" fillId="0" fontId="8" numFmtId="0" xfId="0" applyBorder="1" applyFont="1"/>
    <xf borderId="1" fillId="0" fontId="9" numFmtId="0" xfId="0" applyAlignment="1" applyBorder="1" applyFont="1">
      <alignment horizontal="right" shrinkToFit="0" vertical="bottom" wrapText="1"/>
    </xf>
    <xf borderId="1" fillId="0" fontId="9" numFmtId="4" xfId="0" applyAlignment="1" applyBorder="1" applyFont="1" applyNumberFormat="1">
      <alignment horizontal="center" shrinkToFit="0" vertical="bottom" wrapText="1"/>
    </xf>
    <xf borderId="0" fillId="0" fontId="6" numFmtId="0" xfId="0" applyAlignment="1" applyFont="1">
      <alignment horizontal="right" vertical="bottom"/>
    </xf>
    <xf borderId="1" fillId="0" fontId="6" numFmtId="0" xfId="0" applyAlignment="1" applyBorder="1" applyFont="1">
      <alignment horizontal="right" vertical="bottom"/>
    </xf>
    <xf borderId="1" fillId="0" fontId="10" numFmtId="0" xfId="0" applyAlignment="1" applyBorder="1" applyFont="1">
      <alignment horizontal="right" shrinkToFit="0" vertical="bottom" wrapText="1"/>
    </xf>
    <xf borderId="5" fillId="3" fontId="11" numFmtId="0" xfId="0" applyAlignment="1" applyBorder="1" applyFont="1">
      <alignment horizontal="center" shrinkToFit="0" vertical="bottom" wrapText="1"/>
    </xf>
    <xf borderId="0" fillId="0" fontId="12" numFmtId="0" xfId="0" applyAlignment="1" applyFont="1">
      <alignment horizontal="center"/>
    </xf>
    <xf borderId="0" fillId="0" fontId="6" numFmtId="4" xfId="0" applyAlignment="1" applyFont="1" applyNumberFormat="1">
      <alignment horizontal="right" vertical="bottom"/>
    </xf>
    <xf borderId="0" fillId="0" fontId="13" numFmtId="0" xfId="0" applyFont="1"/>
    <xf borderId="5" fillId="0" fontId="14" numFmtId="0" xfId="0" applyAlignment="1" applyBorder="1" applyFont="1">
      <alignment horizontal="center" shrinkToFit="0" vertical="center" wrapText="1"/>
    </xf>
    <xf borderId="6" fillId="4" fontId="14" numFmtId="0" xfId="0" applyAlignment="1" applyBorder="1" applyFill="1" applyFont="1">
      <alignment horizontal="center" readingOrder="0" shrinkToFit="0" vertical="center" wrapText="1"/>
    </xf>
    <xf borderId="7" fillId="4" fontId="14" numFmtId="0" xfId="0" applyAlignment="1" applyBorder="1" applyFont="1">
      <alignment horizontal="center" readingOrder="0" shrinkToFit="0" vertical="center" wrapText="1"/>
    </xf>
    <xf borderId="7" fillId="0" fontId="8" numFmtId="0" xfId="0" applyBorder="1" applyFont="1"/>
    <xf borderId="8" fillId="0" fontId="8" numFmtId="0" xfId="0" applyBorder="1" applyFont="1"/>
    <xf borderId="9" fillId="0" fontId="14" numFmtId="0" xfId="0" applyAlignment="1" applyBorder="1" applyFont="1">
      <alignment horizontal="center" readingOrder="0" shrinkToFit="0" vertical="center" wrapText="1"/>
    </xf>
    <xf borderId="6" fillId="3" fontId="15" numFmtId="0" xfId="0" applyAlignment="1" applyBorder="1" applyFont="1">
      <alignment horizontal="center" readingOrder="0" shrinkToFit="0" vertical="center" wrapText="1"/>
    </xf>
    <xf borderId="10" fillId="3" fontId="15" numFmtId="0" xfId="0" applyAlignment="1" applyBorder="1" applyFont="1">
      <alignment horizontal="center" readingOrder="0" shrinkToFit="0" vertical="center" wrapText="1"/>
    </xf>
    <xf borderId="10" fillId="0" fontId="8" numFmtId="0" xfId="0" applyBorder="1" applyFont="1"/>
    <xf borderId="6" fillId="3" fontId="16" numFmtId="0" xfId="0" applyAlignment="1" applyBorder="1" applyFont="1">
      <alignment horizontal="center" readingOrder="0" shrinkToFit="0" vertical="center" wrapText="1"/>
    </xf>
    <xf borderId="11" fillId="0" fontId="8" numFmtId="0" xfId="0" applyBorder="1" applyFont="1"/>
    <xf borderId="3" fillId="0" fontId="8" numFmtId="0" xfId="0" applyBorder="1" applyFont="1"/>
    <xf borderId="4" fillId="4" fontId="14" numFmtId="0" xfId="0" applyAlignment="1" applyBorder="1" applyFont="1">
      <alignment horizontal="center" readingOrder="0" shrinkToFit="0" vertical="center" wrapText="1"/>
    </xf>
    <xf borderId="4" fillId="4" fontId="17" numFmtId="0" xfId="0" applyAlignment="1" applyBorder="1" applyFont="1">
      <alignment horizontal="center" readingOrder="0" shrinkToFit="0" vertical="center" wrapText="1"/>
    </xf>
    <xf borderId="3" fillId="0" fontId="14" numFmtId="0" xfId="0" applyAlignment="1" applyBorder="1" applyFont="1">
      <alignment horizontal="center" readingOrder="0" shrinkToFit="0" vertical="center" wrapText="1"/>
    </xf>
    <xf borderId="4" fillId="0" fontId="14" numFmtId="0" xfId="0" applyAlignment="1" applyBorder="1" applyFont="1">
      <alignment horizontal="center" readingOrder="0" shrinkToFit="0" vertical="center" wrapText="1"/>
    </xf>
    <xf borderId="10" fillId="0" fontId="14" numFmtId="0" xfId="0" applyAlignment="1" applyBorder="1" applyFont="1">
      <alignment horizontal="center" readingOrder="0" shrinkToFit="0" vertical="center" wrapText="1"/>
    </xf>
    <xf borderId="5" fillId="2" fontId="15" numFmtId="0" xfId="0" applyAlignment="1" applyBorder="1" applyFont="1">
      <alignment horizontal="left" readingOrder="0" shrinkToFit="0" vertical="center" wrapText="1"/>
    </xf>
    <xf borderId="3" fillId="5" fontId="18" numFmtId="0" xfId="0" applyAlignment="1" applyBorder="1" applyFill="1" applyFont="1">
      <alignment horizontal="center" readingOrder="0" shrinkToFit="0" vertical="center" wrapText="1"/>
    </xf>
    <xf borderId="3" fillId="6" fontId="14" numFmtId="4" xfId="0" applyAlignment="1" applyBorder="1" applyFill="1" applyFont="1" applyNumberFormat="1">
      <alignment horizontal="center" readingOrder="0" shrinkToFit="0" vertical="center" wrapText="1"/>
    </xf>
    <xf borderId="4" fillId="0" fontId="14" numFmtId="165" xfId="0" applyAlignment="1" applyBorder="1" applyFont="1" applyNumberFormat="1">
      <alignment horizontal="center" readingOrder="0" shrinkToFit="0" vertical="center" wrapText="1"/>
    </xf>
    <xf borderId="3" fillId="7" fontId="14" numFmtId="165" xfId="0" applyAlignment="1" applyBorder="1" applyFill="1" applyFont="1" applyNumberFormat="1">
      <alignment horizontal="center" shrinkToFit="0" vertical="center" wrapText="1"/>
    </xf>
    <xf borderId="3" fillId="0" fontId="14" numFmtId="4" xfId="0" applyAlignment="1" applyBorder="1" applyFont="1" applyNumberFormat="1">
      <alignment horizontal="center" readingOrder="0" shrinkToFit="0" vertical="center" wrapText="1"/>
    </xf>
    <xf borderId="3" fillId="8" fontId="18" numFmtId="0" xfId="0" applyAlignment="1" applyBorder="1" applyFill="1" applyFont="1">
      <alignment horizontal="center" readingOrder="0" shrinkToFit="0" vertical="center" wrapText="1"/>
    </xf>
    <xf borderId="3" fillId="0" fontId="14" numFmtId="165" xfId="0" applyAlignment="1" applyBorder="1" applyFont="1" applyNumberFormat="1">
      <alignment horizontal="center" readingOrder="0" shrinkToFit="0" vertical="center" wrapText="1"/>
    </xf>
    <xf borderId="4" fillId="6" fontId="14" numFmtId="4" xfId="0" applyAlignment="1" applyBorder="1" applyFont="1" applyNumberFormat="1">
      <alignment horizontal="center" readingOrder="0" shrinkToFit="0" vertical="center" wrapText="1"/>
    </xf>
    <xf borderId="4" fillId="7" fontId="14" numFmtId="165" xfId="0" applyAlignment="1" applyBorder="1" applyFont="1" applyNumberFormat="1">
      <alignment horizontal="center" shrinkToFit="0" vertical="center" wrapText="1"/>
    </xf>
    <xf borderId="4" fillId="0" fontId="14" numFmtId="4" xfId="0" applyAlignment="1" applyBorder="1" applyFont="1" applyNumberFormat="1">
      <alignment horizontal="center" readingOrder="0" shrinkToFit="0" vertical="center" wrapText="1"/>
    </xf>
    <xf borderId="11" fillId="7" fontId="14" numFmtId="165" xfId="0" applyAlignment="1" applyBorder="1" applyFont="1" applyNumberFormat="1">
      <alignment horizontal="center" shrinkToFit="0" vertical="center" wrapText="1"/>
    </xf>
    <xf borderId="12" fillId="7" fontId="14" numFmtId="165" xfId="0" applyAlignment="1" applyBorder="1" applyFont="1" applyNumberFormat="1">
      <alignment horizontal="center" shrinkToFit="0" vertical="center" wrapText="1"/>
    </xf>
    <xf borderId="4" fillId="6" fontId="14" numFmtId="0" xfId="0" applyAlignment="1" applyBorder="1" applyFont="1">
      <alignment horizontal="center" readingOrder="0" shrinkToFit="0" vertical="center" wrapText="1"/>
    </xf>
    <xf borderId="4" fillId="7" fontId="14" numFmtId="0" xfId="0" applyAlignment="1" applyBorder="1" applyFont="1">
      <alignment horizontal="center" shrinkToFit="0" vertical="center" wrapText="1"/>
    </xf>
    <xf borderId="3" fillId="9" fontId="18" numFmtId="0" xfId="0" applyAlignment="1" applyBorder="1" applyFill="1" applyFont="1">
      <alignment horizontal="center" readingOrder="0" shrinkToFit="0" vertical="center" wrapText="1"/>
    </xf>
    <xf borderId="12" fillId="6" fontId="14" numFmtId="0" xfId="0" applyAlignment="1" applyBorder="1" applyFont="1">
      <alignment horizontal="center" readingOrder="0" shrinkToFit="0" vertical="center" wrapText="1"/>
    </xf>
    <xf borderId="13" fillId="6" fontId="14" numFmtId="0" xfId="0" applyAlignment="1" applyBorder="1" applyFont="1">
      <alignment horizontal="center" readingOrder="0" shrinkToFit="0" vertical="center" wrapText="1"/>
    </xf>
    <xf borderId="1" fillId="6" fontId="14" numFmtId="0" xfId="0" applyAlignment="1" applyBorder="1" applyFont="1">
      <alignment horizontal="center" readingOrder="0" shrinkToFit="0" vertical="center" wrapText="1"/>
    </xf>
    <xf borderId="3" fillId="9" fontId="7" numFmtId="0" xfId="0" applyAlignment="1" applyBorder="1" applyFont="1">
      <alignment horizontal="center" readingOrder="0" shrinkToFit="0" vertical="center" wrapText="1"/>
    </xf>
    <xf borderId="4" fillId="6" fontId="9" numFmtId="0" xfId="0" applyAlignment="1" applyBorder="1" applyFont="1">
      <alignment horizontal="center" readingOrder="0" shrinkToFit="0" vertical="center" wrapText="1"/>
    </xf>
    <xf borderId="4" fillId="0" fontId="9" numFmtId="0" xfId="0" applyAlignment="1" applyBorder="1" applyFont="1">
      <alignment horizontal="center" readingOrder="0" shrinkToFit="0" vertical="center" wrapText="1"/>
    </xf>
    <xf borderId="4" fillId="7" fontId="9" numFmtId="0" xfId="0" applyAlignment="1" applyBorder="1" applyFont="1">
      <alignment horizontal="center" shrinkToFit="0" vertical="center" wrapText="1"/>
    </xf>
    <xf borderId="12" fillId="6" fontId="9" numFmtId="0" xfId="0" applyAlignment="1" applyBorder="1" applyFont="1">
      <alignment horizontal="center" readingOrder="0" shrinkToFit="0" vertical="center" wrapText="1"/>
    </xf>
    <xf borderId="3" fillId="6" fontId="9" numFmtId="0" xfId="0" applyAlignment="1" applyBorder="1" applyFont="1">
      <alignment horizontal="center" readingOrder="0" shrinkToFit="0" vertical="center" wrapText="1"/>
    </xf>
    <xf borderId="14" fillId="10" fontId="19" numFmtId="0" xfId="0" applyAlignment="1" applyBorder="1" applyFill="1" applyFont="1">
      <alignment horizontal="center" readingOrder="0" shrinkToFit="0" vertical="center" wrapText="1"/>
    </xf>
    <xf borderId="15" fillId="10" fontId="1" numFmtId="0" xfId="0" applyAlignment="1" applyBorder="1" applyFont="1">
      <alignment horizontal="center" readingOrder="0" shrinkToFit="0" vertical="center" wrapText="1"/>
    </xf>
    <xf borderId="16" fillId="0" fontId="8" numFmtId="0" xfId="0" applyBorder="1" applyFont="1"/>
    <xf borderId="17" fillId="0" fontId="8" numFmtId="0" xfId="0" applyBorder="1" applyFont="1"/>
    <xf borderId="18" fillId="10" fontId="1" numFmtId="0" xfId="0" applyAlignment="1" applyBorder="1" applyFont="1">
      <alignment horizontal="center" readingOrder="0" shrinkToFit="0" vertical="center" wrapText="1"/>
    </xf>
    <xf borderId="19" fillId="0" fontId="8" numFmtId="0" xfId="0" applyBorder="1" applyFont="1"/>
    <xf borderId="20" fillId="8" fontId="3" numFmtId="0" xfId="0" applyAlignment="1" applyBorder="1" applyFont="1">
      <alignment horizontal="center" readingOrder="0" shrinkToFit="0" vertical="center" wrapText="1"/>
    </xf>
    <xf borderId="21" fillId="8" fontId="3" numFmtId="0" xfId="0" applyAlignment="1" applyBorder="1" applyFont="1">
      <alignment horizontal="center" readingOrder="0" shrinkToFit="0" vertical="center" wrapText="1"/>
    </xf>
    <xf borderId="17" fillId="8" fontId="3" numFmtId="0" xfId="0" applyAlignment="1" applyBorder="1" applyFont="1">
      <alignment horizontal="center" readingOrder="0" shrinkToFit="0" vertical="center" wrapText="1"/>
    </xf>
    <xf borderId="18" fillId="8" fontId="3" numFmtId="0" xfId="0" applyAlignment="1" applyBorder="1" applyFont="1">
      <alignment horizontal="center" readingOrder="0" shrinkToFit="0" vertical="center" wrapText="1"/>
    </xf>
    <xf borderId="14" fillId="0" fontId="3" numFmtId="0" xfId="0" applyAlignment="1" applyBorder="1" applyFont="1">
      <alignment horizontal="center" readingOrder="0" shrinkToFit="0" vertical="center" wrapText="1"/>
    </xf>
    <xf borderId="22" fillId="0" fontId="3" numFmtId="0" xfId="0" applyAlignment="1" applyBorder="1" applyFont="1">
      <alignment horizontal="center" readingOrder="0" shrinkToFit="0" vertical="center" wrapText="1"/>
    </xf>
    <xf borderId="23" fillId="0" fontId="8" numFmtId="0" xfId="0" applyBorder="1" applyFont="1"/>
    <xf borderId="24" fillId="0" fontId="3" numFmtId="0" xfId="0" applyAlignment="1" applyBorder="1" applyFont="1">
      <alignment horizontal="center" readingOrder="0" shrinkToFit="0" vertical="center" wrapText="1"/>
    </xf>
    <xf borderId="25" fillId="11" fontId="1" numFmtId="0" xfId="0" applyAlignment="1" applyBorder="1" applyFill="1" applyFont="1">
      <alignment horizontal="left" readingOrder="0" shrinkToFit="0" vertical="center" wrapText="1"/>
    </xf>
    <xf borderId="26" fillId="0" fontId="8" numFmtId="0" xfId="0" applyBorder="1" applyFont="1"/>
    <xf borderId="27" fillId="0" fontId="8" numFmtId="0" xfId="0" applyBorder="1" applyFont="1"/>
    <xf borderId="28" fillId="10" fontId="3" numFmtId="0" xfId="0" applyAlignment="1" applyBorder="1" applyFont="1">
      <alignment horizontal="center" readingOrder="0" shrinkToFit="0" vertical="center" wrapText="1"/>
    </xf>
    <xf borderId="29" fillId="0" fontId="3" numFmtId="0" xfId="0" applyAlignment="1" applyBorder="1" applyFont="1">
      <alignment horizontal="center" readingOrder="0" shrinkToFit="0" vertical="center" wrapText="1"/>
    </xf>
    <xf borderId="30" fillId="7" fontId="3" numFmtId="0" xfId="0" applyAlignment="1" applyBorder="1" applyFont="1">
      <alignment horizontal="center" shrinkToFit="0" vertical="center" wrapText="1"/>
    </xf>
    <xf borderId="31" fillId="7" fontId="3" numFmtId="0" xfId="0" applyAlignment="1" applyBorder="1" applyFont="1">
      <alignment horizontal="center" shrinkToFit="0" vertical="center" wrapText="1"/>
    </xf>
    <xf borderId="32" fillId="0" fontId="3" numFmtId="4" xfId="0" applyAlignment="1" applyBorder="1" applyFont="1" applyNumberFormat="1">
      <alignment horizontal="center" readingOrder="0" shrinkToFit="0" vertical="center" wrapText="1"/>
    </xf>
    <xf borderId="33" fillId="10" fontId="3" numFmtId="0" xfId="0" applyAlignment="1" applyBorder="1" applyFont="1">
      <alignment horizontal="center" readingOrder="0" shrinkToFit="0" vertical="center" wrapText="1"/>
    </xf>
    <xf borderId="34" fillId="7" fontId="3" numFmtId="0" xfId="0" applyAlignment="1" applyBorder="1" applyFont="1">
      <alignment horizontal="center" shrinkToFit="0" vertical="center" wrapText="1"/>
    </xf>
    <xf borderId="4" fillId="7" fontId="3" numFmtId="0" xfId="0" applyAlignment="1" applyBorder="1" applyFont="1">
      <alignment horizontal="center" shrinkToFit="0" vertical="center" wrapText="1"/>
    </xf>
    <xf borderId="12" fillId="7" fontId="3" numFmtId="0" xfId="0" applyAlignment="1" applyBorder="1" applyFont="1">
      <alignment horizontal="center" shrinkToFit="0" vertical="center" wrapText="1"/>
    </xf>
    <xf borderId="35" fillId="0" fontId="3" numFmtId="4" xfId="0" applyAlignment="1" applyBorder="1" applyFont="1" applyNumberFormat="1">
      <alignment horizontal="center" readingOrder="0" shrinkToFit="0" vertical="center" wrapText="1"/>
    </xf>
    <xf borderId="12" fillId="0" fontId="3" numFmtId="0" xfId="0" applyAlignment="1" applyBorder="1" applyFont="1">
      <alignment horizontal="center" readingOrder="0" shrinkToFit="0" vertical="center" wrapText="1"/>
    </xf>
    <xf borderId="34" fillId="0" fontId="3" numFmtId="0" xfId="0" applyAlignment="1" applyBorder="1" applyFont="1">
      <alignment horizontal="center" readingOrder="0" shrinkToFit="0" vertical="center" wrapText="1"/>
    </xf>
    <xf borderId="36" fillId="10" fontId="3" numFmtId="0" xfId="0" applyAlignment="1" applyBorder="1" applyFont="1">
      <alignment horizontal="center" readingOrder="0" shrinkToFit="0" vertical="center" wrapText="1"/>
    </xf>
    <xf borderId="37" fillId="7" fontId="3" numFmtId="0" xfId="0" applyAlignment="1" applyBorder="1" applyFont="1">
      <alignment horizontal="center" shrinkToFit="0" vertical="center" wrapText="1"/>
    </xf>
    <xf borderId="38" fillId="7" fontId="3" numFmtId="0" xfId="0" applyAlignment="1" applyBorder="1" applyFont="1">
      <alignment horizontal="center" shrinkToFit="0" vertical="center" wrapText="1"/>
    </xf>
    <xf borderId="38" fillId="0" fontId="3" numFmtId="0" xfId="0" applyAlignment="1" applyBorder="1" applyFont="1">
      <alignment horizontal="center" readingOrder="0" shrinkToFit="0" vertical="center" wrapText="1"/>
    </xf>
    <xf borderId="39" fillId="0" fontId="3" numFmtId="0" xfId="0" applyAlignment="1" applyBorder="1" applyFont="1">
      <alignment horizontal="center" readingOrder="0" shrinkToFit="0" vertical="center" wrapText="1"/>
    </xf>
    <xf borderId="40" fillId="0" fontId="3" numFmtId="4" xfId="0" applyAlignment="1" applyBorder="1" applyFont="1" applyNumberFormat="1">
      <alignment horizontal="center" readingOrder="0" shrinkToFit="0" vertical="center" wrapText="1"/>
    </xf>
    <xf borderId="35" fillId="7" fontId="3" numFmtId="4" xfId="0" applyAlignment="1" applyBorder="1" applyFont="1" applyNumberFormat="1">
      <alignment horizontal="center" shrinkToFit="0" vertical="center" wrapText="1"/>
    </xf>
    <xf borderId="35" fillId="7" fontId="3" numFmtId="0" xfId="0" applyAlignment="1" applyBorder="1" applyFont="1">
      <alignment horizontal="center" shrinkToFit="0" vertical="center" wrapText="1"/>
    </xf>
    <xf borderId="39" fillId="7" fontId="3" numFmtId="0" xfId="0" applyAlignment="1" applyBorder="1" applyFont="1">
      <alignment horizontal="center" shrinkToFit="0" vertical="center" wrapText="1"/>
    </xf>
    <xf borderId="40" fillId="7" fontId="3" numFmtId="0" xfId="0" applyAlignment="1" applyBorder="1" applyFont="1">
      <alignment horizontal="center" shrinkToFit="0" vertical="center" wrapText="1"/>
    </xf>
    <xf borderId="41" fillId="0" fontId="14" numFmtId="0" xfId="0" applyAlignment="1" applyBorder="1" applyFont="1">
      <alignment horizontal="center" shrinkToFit="0" vertical="center" wrapText="1"/>
    </xf>
    <xf borderId="42" fillId="12" fontId="15" numFmtId="0" xfId="0" applyAlignment="1" applyBorder="1" applyFill="1" applyFont="1">
      <alignment horizontal="center" readingOrder="0" shrinkToFit="0" vertical="center" wrapText="1"/>
    </xf>
    <xf borderId="43" fillId="12" fontId="15" numFmtId="0" xfId="0" applyAlignment="1" applyBorder="1" applyFont="1">
      <alignment horizontal="center" readingOrder="0" shrinkToFit="0" vertical="center" wrapText="1"/>
    </xf>
    <xf borderId="14" fillId="11" fontId="15" numFmtId="0" xfId="0" applyAlignment="1" applyBorder="1" applyFont="1">
      <alignment horizontal="center" readingOrder="0" shrinkToFit="0" vertical="center" wrapText="1"/>
    </xf>
    <xf borderId="44" fillId="0" fontId="8" numFmtId="0" xfId="0" applyBorder="1" applyFont="1"/>
    <xf borderId="45" fillId="0" fontId="8" numFmtId="0" xfId="0" applyBorder="1" applyFont="1"/>
    <xf borderId="46" fillId="0" fontId="14" numFmtId="0" xfId="0" applyAlignment="1" applyBorder="1" applyFont="1">
      <alignment horizontal="center" readingOrder="0" shrinkToFit="0" vertical="center" wrapText="1"/>
    </xf>
    <xf borderId="14" fillId="3" fontId="15" numFmtId="0" xfId="0" applyAlignment="1" applyBorder="1" applyFont="1">
      <alignment horizontal="center" readingOrder="0" shrinkToFit="0" vertical="center" wrapText="1"/>
    </xf>
    <xf borderId="15" fillId="3" fontId="15" numFmtId="0" xfId="0" applyAlignment="1" applyBorder="1" applyFont="1">
      <alignment horizontal="center" readingOrder="0" shrinkToFit="0" vertical="center" wrapText="1"/>
    </xf>
    <xf borderId="47" fillId="3" fontId="16" numFmtId="0" xfId="0" applyAlignment="1" applyBorder="1" applyFont="1">
      <alignment horizontal="center" readingOrder="0" shrinkToFit="0" vertical="center" wrapText="1"/>
    </xf>
    <xf borderId="48" fillId="3" fontId="16" numFmtId="0" xfId="0" applyAlignment="1" applyBorder="1" applyFont="1">
      <alignment horizontal="center" readingOrder="0" shrinkToFit="0" vertical="center" wrapText="1"/>
    </xf>
    <xf borderId="43" fillId="3" fontId="16" numFmtId="0" xfId="0" applyAlignment="1" applyBorder="1" applyFont="1">
      <alignment horizontal="center" readingOrder="0" shrinkToFit="0" vertical="center" wrapText="1"/>
    </xf>
    <xf borderId="49" fillId="0" fontId="8" numFmtId="0" xfId="0" applyBorder="1" applyFont="1"/>
    <xf borderId="50" fillId="0" fontId="8" numFmtId="0" xfId="0" applyBorder="1" applyFont="1"/>
    <xf borderId="22" fillId="0" fontId="8" numFmtId="0" xfId="0" applyBorder="1" applyFont="1"/>
    <xf borderId="51" fillId="0" fontId="8" numFmtId="0" xfId="0" applyBorder="1" applyFont="1"/>
    <xf borderId="52" fillId="0" fontId="8" numFmtId="0" xfId="0" applyBorder="1" applyFont="1"/>
    <xf borderId="49" fillId="4" fontId="14" numFmtId="0" xfId="0" applyAlignment="1" applyBorder="1" applyFont="1">
      <alignment horizontal="center" readingOrder="0" shrinkToFit="0" vertical="center" wrapText="1"/>
    </xf>
    <xf borderId="53" fillId="4" fontId="14" numFmtId="0" xfId="0" applyAlignment="1" applyBorder="1" applyFont="1">
      <alignment horizontal="center" readingOrder="0" shrinkToFit="0" vertical="center" wrapText="1"/>
    </xf>
    <xf borderId="53" fillId="4" fontId="17" numFmtId="0" xfId="0" applyAlignment="1" applyBorder="1" applyFont="1">
      <alignment horizontal="center" readingOrder="0" shrinkToFit="0" vertical="center" wrapText="1"/>
    </xf>
    <xf borderId="4" fillId="0" fontId="8" numFmtId="0" xfId="0" applyBorder="1" applyFont="1"/>
    <xf borderId="54" fillId="0" fontId="8" numFmtId="0" xfId="0" applyBorder="1" applyFont="1"/>
    <xf borderId="55" fillId="0" fontId="8" numFmtId="0" xfId="0" applyBorder="1" applyFont="1"/>
    <xf borderId="56" fillId="0" fontId="8" numFmtId="0" xfId="0" applyBorder="1" applyFont="1"/>
    <xf borderId="57" fillId="0" fontId="8" numFmtId="0" xfId="0" applyBorder="1" applyFont="1"/>
    <xf borderId="15" fillId="0" fontId="14" numFmtId="0" xfId="0" applyAlignment="1" applyBorder="1" applyFont="1">
      <alignment horizontal="center" readingOrder="0" shrinkToFit="0" vertical="center" wrapText="1"/>
    </xf>
    <xf borderId="21" fillId="0" fontId="8" numFmtId="0" xfId="0" applyBorder="1" applyFont="1"/>
    <xf borderId="21" fillId="0" fontId="14" numFmtId="0" xfId="0" applyAlignment="1" applyBorder="1" applyFont="1">
      <alignment horizontal="center" readingOrder="0" shrinkToFit="0" vertical="center" wrapText="1"/>
    </xf>
    <xf borderId="16" fillId="0" fontId="14" numFmtId="0" xfId="0" applyAlignment="1" applyBorder="1" applyFont="1">
      <alignment horizontal="center" readingOrder="0" shrinkToFit="0" vertical="center" wrapText="1"/>
    </xf>
    <xf borderId="20" fillId="0" fontId="14" numFmtId="0" xfId="0" applyAlignment="1" applyBorder="1" applyFont="1">
      <alignment horizontal="center" readingOrder="0" shrinkToFit="0" vertical="center" wrapText="1"/>
    </xf>
    <xf borderId="58" fillId="0" fontId="14" numFmtId="0" xfId="0" applyAlignment="1" applyBorder="1" applyFont="1">
      <alignment horizontal="center" readingOrder="0" shrinkToFit="0" vertical="center" wrapText="1"/>
    </xf>
    <xf borderId="17" fillId="0" fontId="14" numFmtId="0" xfId="0" applyAlignment="1" applyBorder="1" applyFont="1">
      <alignment horizontal="center" readingOrder="0" shrinkToFit="0" vertical="center" wrapText="1"/>
    </xf>
    <xf borderId="25" fillId="2" fontId="15" numFmtId="0" xfId="0" applyAlignment="1" applyBorder="1" applyFont="1">
      <alignment horizontal="left" readingOrder="0" shrinkToFit="0" vertical="center" wrapText="1"/>
    </xf>
    <xf borderId="32" fillId="5" fontId="18" numFmtId="0" xfId="0" applyAlignment="1" applyBorder="1" applyFont="1">
      <alignment horizontal="center" readingOrder="0" shrinkToFit="0" vertical="center" wrapText="1"/>
    </xf>
    <xf borderId="32" fillId="6" fontId="14" numFmtId="4" xfId="0" applyAlignment="1" applyBorder="1" applyFont="1" applyNumberFormat="1">
      <alignment horizontal="center" readingOrder="0" shrinkToFit="0" vertical="center" wrapText="1"/>
    </xf>
    <xf borderId="29" fillId="0" fontId="14" numFmtId="4" xfId="0" applyAlignment="1" applyBorder="1" applyFont="1" applyNumberFormat="1">
      <alignment horizontal="center" readingOrder="0" shrinkToFit="0" vertical="center" wrapText="1"/>
    </xf>
    <xf borderId="59" fillId="7" fontId="14" numFmtId="4" xfId="0" applyAlignment="1" applyBorder="1" applyFont="1" applyNumberFormat="1">
      <alignment horizontal="center" shrinkToFit="0" vertical="center" wrapText="1"/>
    </xf>
    <xf borderId="60" fillId="7" fontId="14" numFmtId="4" xfId="0" applyAlignment="1" applyBorder="1" applyFont="1" applyNumberFormat="1">
      <alignment horizontal="center" shrinkToFit="0" vertical="center" wrapText="1"/>
    </xf>
    <xf borderId="61" fillId="0" fontId="14" numFmtId="4" xfId="0" applyAlignment="1" applyBorder="1" applyFont="1" applyNumberFormat="1">
      <alignment horizontal="center" readingOrder="0" shrinkToFit="0" vertical="center" wrapText="1"/>
    </xf>
    <xf borderId="61" fillId="6" fontId="14" numFmtId="4" xfId="0" applyAlignment="1" applyBorder="1" applyFont="1" applyNumberFormat="1">
      <alignment horizontal="center" readingOrder="0" shrinkToFit="0" vertical="center" wrapText="1"/>
    </xf>
    <xf borderId="29" fillId="13" fontId="14" numFmtId="4" xfId="0" applyAlignment="1" applyBorder="1" applyFill="1" applyFont="1" applyNumberFormat="1">
      <alignment horizontal="center" readingOrder="0" shrinkToFit="0" vertical="center" wrapText="1"/>
    </xf>
    <xf borderId="62" fillId="13" fontId="14" numFmtId="4" xfId="0" applyAlignment="1" applyBorder="1" applyFont="1" applyNumberFormat="1">
      <alignment horizontal="center" readingOrder="0" shrinkToFit="0" vertical="center" wrapText="1"/>
    </xf>
    <xf borderId="29" fillId="14" fontId="14" numFmtId="4" xfId="0" applyAlignment="1" applyBorder="1" applyFill="1" applyFont="1" applyNumberFormat="1">
      <alignment horizontal="center" readingOrder="0" shrinkToFit="0" vertical="center" wrapText="1"/>
    </xf>
    <xf borderId="59" fillId="14" fontId="20" numFmtId="166" xfId="0" applyAlignment="1" applyBorder="1" applyFont="1" applyNumberFormat="1">
      <alignment horizontal="center" readingOrder="0" shrinkToFit="0" vertical="center" wrapText="1"/>
    </xf>
    <xf borderId="60" fillId="14" fontId="14" numFmtId="4" xfId="0" applyAlignment="1" applyBorder="1" applyFont="1" applyNumberFormat="1">
      <alignment horizontal="center" readingOrder="0" shrinkToFit="0" vertical="center" wrapText="1"/>
    </xf>
    <xf borderId="62" fillId="14" fontId="21" numFmtId="166" xfId="0" applyAlignment="1" applyBorder="1" applyFont="1" applyNumberFormat="1">
      <alignment horizontal="center" readingOrder="0" shrinkToFit="0" vertical="center" wrapText="1"/>
    </xf>
    <xf borderId="35" fillId="8" fontId="18" numFmtId="0" xfId="0" applyAlignment="1" applyBorder="1" applyFont="1">
      <alignment horizontal="center" readingOrder="0" shrinkToFit="0" vertical="center" wrapText="1"/>
    </xf>
    <xf borderId="63" fillId="6" fontId="14" numFmtId="4" xfId="0" applyAlignment="1" applyBorder="1" applyFont="1" applyNumberFormat="1">
      <alignment horizontal="center" readingOrder="0" shrinkToFit="0" vertical="center" wrapText="1"/>
    </xf>
    <xf borderId="34" fillId="7" fontId="14" numFmtId="4" xfId="0" applyAlignment="1" applyBorder="1" applyFont="1" applyNumberFormat="1">
      <alignment horizontal="center" shrinkToFit="0" vertical="center" wrapText="1"/>
    </xf>
    <xf borderId="3" fillId="7" fontId="14" numFmtId="4" xfId="0" applyAlignment="1" applyBorder="1" applyFont="1" applyNumberFormat="1">
      <alignment horizontal="center" shrinkToFit="0" vertical="center" wrapText="1"/>
    </xf>
    <xf borderId="11" fillId="7" fontId="14" numFmtId="4" xfId="0" applyAlignment="1" applyBorder="1" applyFont="1" applyNumberFormat="1">
      <alignment horizontal="center" shrinkToFit="0" vertical="center" wrapText="1"/>
    </xf>
    <xf borderId="64" fillId="0" fontId="14" numFmtId="4" xfId="0" applyAlignment="1" applyBorder="1" applyFont="1" applyNumberFormat="1">
      <alignment horizontal="center" readingOrder="0" shrinkToFit="0" vertical="center" wrapText="1"/>
    </xf>
    <xf borderId="64" fillId="6" fontId="14" numFmtId="4" xfId="0" applyAlignment="1" applyBorder="1" applyFont="1" applyNumberFormat="1">
      <alignment horizontal="center" readingOrder="0" shrinkToFit="0" vertical="center" wrapText="1"/>
    </xf>
    <xf borderId="65" fillId="13" fontId="14" numFmtId="4" xfId="0" applyAlignment="1" applyBorder="1" applyFont="1" applyNumberFormat="1">
      <alignment horizontal="center" readingOrder="0" shrinkToFit="0" vertical="center" wrapText="1"/>
    </xf>
    <xf borderId="66" fillId="13" fontId="14" numFmtId="4" xfId="0" applyAlignment="1" applyBorder="1" applyFont="1" applyNumberFormat="1">
      <alignment horizontal="center" readingOrder="0" shrinkToFit="0" vertical="center" wrapText="1"/>
    </xf>
    <xf borderId="65" fillId="14" fontId="14" numFmtId="4" xfId="0" applyAlignment="1" applyBorder="1" applyFont="1" applyNumberFormat="1">
      <alignment horizontal="center" readingOrder="0" shrinkToFit="0" vertical="center" wrapText="1"/>
    </xf>
    <xf borderId="1" fillId="14" fontId="22" numFmtId="166" xfId="0" applyAlignment="1" applyBorder="1" applyFont="1" applyNumberFormat="1">
      <alignment horizontal="center" readingOrder="0" shrinkToFit="0" vertical="center" wrapText="1"/>
    </xf>
    <xf borderId="5" fillId="14" fontId="14" numFmtId="4" xfId="0" applyAlignment="1" applyBorder="1" applyFont="1" applyNumberFormat="1">
      <alignment horizontal="center" readingOrder="0" shrinkToFit="0" vertical="center" wrapText="1"/>
    </xf>
    <xf borderId="66" fillId="14" fontId="23" numFmtId="166" xfId="0" applyAlignment="1" applyBorder="1" applyFont="1" applyNumberFormat="1">
      <alignment horizontal="center" readingOrder="0" shrinkToFit="0" vertical="center" wrapText="1"/>
    </xf>
    <xf borderId="35" fillId="5" fontId="18" numFmtId="0" xfId="0" applyAlignment="1" applyBorder="1" applyFont="1">
      <alignment horizontal="center" readingOrder="0" shrinkToFit="0" vertical="center" wrapText="1"/>
    </xf>
    <xf borderId="4" fillId="7" fontId="14" numFmtId="4" xfId="0" applyAlignment="1" applyBorder="1" applyFont="1" applyNumberFormat="1">
      <alignment horizontal="center" shrinkToFit="0" vertical="center" wrapText="1"/>
    </xf>
    <xf borderId="12" fillId="7" fontId="14" numFmtId="4" xfId="0" applyAlignment="1" applyBorder="1" applyFont="1" applyNumberFormat="1">
      <alignment horizontal="center" shrinkToFit="0" vertical="center" wrapText="1"/>
    </xf>
    <xf borderId="12" fillId="0" fontId="14" numFmtId="4" xfId="0" applyAlignment="1" applyBorder="1" applyFont="1" applyNumberFormat="1">
      <alignment horizontal="center" readingOrder="0" shrinkToFit="0" vertical="center" wrapText="1"/>
    </xf>
    <xf borderId="34" fillId="0" fontId="14" numFmtId="4" xfId="0" applyAlignment="1" applyBorder="1" applyFont="1" applyNumberFormat="1">
      <alignment horizontal="center" readingOrder="0" shrinkToFit="0" vertical="center" wrapText="1"/>
    </xf>
    <xf borderId="40" fillId="5" fontId="18" numFmtId="0" xfId="0" applyAlignment="1" applyBorder="1" applyFont="1">
      <alignment horizontal="center" readingOrder="0" shrinkToFit="0" vertical="center" wrapText="1"/>
    </xf>
    <xf borderId="67" fillId="6" fontId="14" numFmtId="4" xfId="0" applyAlignment="1" applyBorder="1" applyFont="1" applyNumberFormat="1">
      <alignment horizontal="center" readingOrder="0" shrinkToFit="0" vertical="center" wrapText="1"/>
    </xf>
    <xf borderId="37" fillId="7" fontId="14" numFmtId="4" xfId="0" applyAlignment="1" applyBorder="1" applyFont="1" applyNumberFormat="1">
      <alignment horizontal="center" shrinkToFit="0" vertical="center" wrapText="1"/>
    </xf>
    <xf borderId="68" fillId="7" fontId="14" numFmtId="4" xfId="0" applyAlignment="1" applyBorder="1" applyFont="1" applyNumberFormat="1">
      <alignment horizontal="center" shrinkToFit="0" vertical="center" wrapText="1"/>
    </xf>
    <xf borderId="68" fillId="0" fontId="14" numFmtId="4" xfId="0" applyAlignment="1" applyBorder="1" applyFont="1" applyNumberFormat="1">
      <alignment horizontal="center" readingOrder="0" shrinkToFit="0" vertical="center" wrapText="1"/>
    </xf>
    <xf borderId="39" fillId="0" fontId="14" numFmtId="4" xfId="0" applyAlignment="1" applyBorder="1" applyFont="1" applyNumberFormat="1">
      <alignment horizontal="center" readingOrder="0" shrinkToFit="0" vertical="center" wrapText="1"/>
    </xf>
    <xf borderId="69" fillId="0" fontId="14" numFmtId="4" xfId="0" applyAlignment="1" applyBorder="1" applyFont="1" applyNumberFormat="1">
      <alignment horizontal="center" readingOrder="0" shrinkToFit="0" vertical="center" wrapText="1"/>
    </xf>
    <xf borderId="69" fillId="6" fontId="14" numFmtId="4" xfId="0" applyAlignment="1" applyBorder="1" applyFont="1" applyNumberFormat="1">
      <alignment horizontal="center" readingOrder="0" shrinkToFit="0" vertical="center" wrapText="1"/>
    </xf>
    <xf borderId="70" fillId="13" fontId="14" numFmtId="4" xfId="0" applyAlignment="1" applyBorder="1" applyFont="1" applyNumberFormat="1">
      <alignment horizontal="center" readingOrder="0" shrinkToFit="0" vertical="center" wrapText="1"/>
    </xf>
    <xf borderId="71" fillId="13" fontId="14" numFmtId="4" xfId="0" applyAlignment="1" applyBorder="1" applyFont="1" applyNumberFormat="1">
      <alignment horizontal="center" readingOrder="0" shrinkToFit="0" vertical="center" wrapText="1"/>
    </xf>
    <xf borderId="70" fillId="14" fontId="14" numFmtId="4" xfId="0" applyAlignment="1" applyBorder="1" applyFont="1" applyNumberFormat="1">
      <alignment horizontal="center" readingOrder="0" shrinkToFit="0" vertical="center" wrapText="1"/>
    </xf>
    <xf borderId="72" fillId="14" fontId="24" numFmtId="166" xfId="0" applyAlignment="1" applyBorder="1" applyFont="1" applyNumberFormat="1">
      <alignment horizontal="center" readingOrder="0" shrinkToFit="0" vertical="center" wrapText="1"/>
    </xf>
    <xf borderId="73" fillId="14" fontId="14" numFmtId="4" xfId="0" applyAlignment="1" applyBorder="1" applyFont="1" applyNumberFormat="1">
      <alignment horizontal="center" readingOrder="0" shrinkToFit="0" vertical="center" wrapText="1"/>
    </xf>
    <xf borderId="71" fillId="14" fontId="25" numFmtId="166" xfId="0" applyAlignment="1" applyBorder="1" applyFont="1" applyNumberFormat="1">
      <alignment horizontal="center" readingOrder="0" shrinkToFit="0" vertical="center" wrapText="1"/>
    </xf>
    <xf borderId="28" fillId="8" fontId="18" numFmtId="0" xfId="0" applyAlignment="1" applyBorder="1" applyFont="1">
      <alignment horizontal="center" readingOrder="0" shrinkToFit="0" vertical="center" wrapText="1"/>
    </xf>
    <xf borderId="28" fillId="6" fontId="14" numFmtId="4" xfId="0" applyAlignment="1" applyBorder="1" applyFont="1" applyNumberFormat="1">
      <alignment horizontal="center" readingOrder="0" shrinkToFit="0" vertical="center" wrapText="1"/>
    </xf>
    <xf borderId="30" fillId="7" fontId="14" numFmtId="4" xfId="0" applyAlignment="1" applyBorder="1" applyFont="1" applyNumberFormat="1">
      <alignment horizontal="center" shrinkToFit="0" vertical="center" wrapText="1"/>
    </xf>
    <xf borderId="61" fillId="7" fontId="14" numFmtId="4" xfId="0" applyAlignment="1" applyBorder="1" applyFont="1" applyNumberFormat="1">
      <alignment horizontal="center" shrinkToFit="0" vertical="center" wrapText="1"/>
    </xf>
    <xf borderId="28" fillId="0" fontId="14" numFmtId="4" xfId="0" applyAlignment="1" applyBorder="1" applyFont="1" applyNumberFormat="1">
      <alignment horizontal="center" readingOrder="0" shrinkToFit="0" vertical="center" wrapText="1"/>
    </xf>
    <xf borderId="30" fillId="13" fontId="14" numFmtId="4" xfId="0" applyAlignment="1" applyBorder="1" applyFont="1" applyNumberFormat="1">
      <alignment horizontal="center" readingOrder="0" shrinkToFit="0" vertical="center" wrapText="1"/>
    </xf>
    <xf borderId="61" fillId="13" fontId="14" numFmtId="4" xfId="0" applyAlignment="1" applyBorder="1" applyFont="1" applyNumberFormat="1">
      <alignment horizontal="center" readingOrder="0" shrinkToFit="0" vertical="center" wrapText="1"/>
    </xf>
    <xf borderId="30" fillId="14" fontId="26" numFmtId="166" xfId="0" applyAlignment="1" applyBorder="1" applyFont="1" applyNumberFormat="1">
      <alignment horizontal="center" readingOrder="0" shrinkToFit="0" vertical="center" wrapText="1"/>
    </xf>
    <xf borderId="31" fillId="14" fontId="14" numFmtId="4" xfId="0" applyAlignment="1" applyBorder="1" applyFont="1" applyNumberFormat="1">
      <alignment horizontal="center" readingOrder="0" shrinkToFit="0" vertical="center" wrapText="1"/>
    </xf>
    <xf borderId="33" fillId="8" fontId="18" numFmtId="0" xfId="0" applyAlignment="1" applyBorder="1" applyFont="1">
      <alignment horizontal="center" readingOrder="0" shrinkToFit="0" vertical="center" wrapText="1"/>
    </xf>
    <xf borderId="74" fillId="6" fontId="14" numFmtId="4" xfId="0" applyAlignment="1" applyBorder="1" applyFont="1" applyNumberFormat="1">
      <alignment horizontal="center" readingOrder="0" shrinkToFit="0" vertical="center" wrapText="1"/>
    </xf>
    <xf borderId="75" fillId="7" fontId="14" numFmtId="4" xfId="0" applyAlignment="1" applyBorder="1" applyFont="1" applyNumberFormat="1">
      <alignment horizontal="center" shrinkToFit="0" vertical="center" wrapText="1"/>
    </xf>
    <xf borderId="74" fillId="0" fontId="14" numFmtId="4" xfId="0" applyAlignment="1" applyBorder="1" applyFont="1" applyNumberFormat="1">
      <alignment horizontal="center" readingOrder="0" shrinkToFit="0" vertical="center" wrapText="1"/>
    </xf>
    <xf borderId="2" fillId="13" fontId="14" numFmtId="4" xfId="0" applyAlignment="1" applyBorder="1" applyFont="1" applyNumberFormat="1">
      <alignment horizontal="center" readingOrder="0" shrinkToFit="0" vertical="center" wrapText="1"/>
    </xf>
    <xf borderId="64" fillId="13" fontId="14" numFmtId="4" xfId="0" applyAlignment="1" applyBorder="1" applyFont="1" applyNumberFormat="1">
      <alignment horizontal="center" readingOrder="0" shrinkToFit="0" vertical="center" wrapText="1"/>
    </xf>
    <xf borderId="2" fillId="14" fontId="27" numFmtId="166" xfId="0" applyAlignment="1" applyBorder="1" applyFont="1" applyNumberFormat="1">
      <alignment horizontal="center" readingOrder="0" shrinkToFit="0" vertical="center" wrapText="1"/>
    </xf>
    <xf borderId="10" fillId="14" fontId="14" numFmtId="4" xfId="0" applyAlignment="1" applyBorder="1" applyFont="1" applyNumberFormat="1">
      <alignment horizontal="center" readingOrder="0" shrinkToFit="0" vertical="center" wrapText="1"/>
    </xf>
    <xf borderId="36" fillId="8" fontId="18" numFmtId="0" xfId="0" applyAlignment="1" applyBorder="1" applyFont="1">
      <alignment horizontal="center" readingOrder="0" shrinkToFit="0" vertical="center" wrapText="1"/>
    </xf>
    <xf borderId="76" fillId="6" fontId="14" numFmtId="4" xfId="0" applyAlignment="1" applyBorder="1" applyFont="1" applyNumberFormat="1">
      <alignment horizontal="center" readingOrder="0" shrinkToFit="0" vertical="center" wrapText="1"/>
    </xf>
    <xf borderId="38" fillId="7" fontId="14" numFmtId="4" xfId="0" applyAlignment="1" applyBorder="1" applyFont="1" applyNumberFormat="1">
      <alignment horizontal="center" shrinkToFit="0" vertical="center" wrapText="1"/>
    </xf>
    <xf borderId="38" fillId="0" fontId="14" numFmtId="4" xfId="0" applyAlignment="1" applyBorder="1" applyFont="1" applyNumberFormat="1">
      <alignment horizontal="center" readingOrder="0" shrinkToFit="0" vertical="center" wrapText="1"/>
    </xf>
    <xf borderId="77" fillId="7" fontId="14" numFmtId="4" xfId="0" applyAlignment="1" applyBorder="1" applyFont="1" applyNumberFormat="1">
      <alignment horizontal="center" shrinkToFit="0" vertical="center" wrapText="1"/>
    </xf>
    <xf borderId="76" fillId="0" fontId="14" numFmtId="4" xfId="0" applyAlignment="1" applyBorder="1" applyFont="1" applyNumberFormat="1">
      <alignment horizontal="center" readingOrder="0" shrinkToFit="0" vertical="center" wrapText="1"/>
    </xf>
    <xf borderId="78" fillId="13" fontId="14" numFmtId="4" xfId="0" applyAlignment="1" applyBorder="1" applyFont="1" applyNumberFormat="1">
      <alignment horizontal="center" readingOrder="0" shrinkToFit="0" vertical="center" wrapText="1"/>
    </xf>
    <xf borderId="69" fillId="13" fontId="14" numFmtId="4" xfId="0" applyAlignment="1" applyBorder="1" applyFont="1" applyNumberFormat="1">
      <alignment horizontal="center" readingOrder="0" shrinkToFit="0" vertical="center" wrapText="1"/>
    </xf>
    <xf borderId="78" fillId="14" fontId="28" numFmtId="166" xfId="0" applyAlignment="1" applyBorder="1" applyFont="1" applyNumberFormat="1">
      <alignment horizontal="center" readingOrder="0" shrinkToFit="0" vertical="center" wrapText="1"/>
    </xf>
    <xf borderId="79" fillId="14" fontId="14" numFmtId="4" xfId="0" applyAlignment="1" applyBorder="1" applyFont="1" applyNumberFormat="1">
      <alignment horizontal="center" readingOrder="0" shrinkToFit="0" vertical="center" wrapText="1"/>
    </xf>
    <xf borderId="28" fillId="9" fontId="18" numFmtId="0" xfId="0" applyAlignment="1" applyBorder="1" applyFont="1">
      <alignment horizontal="center" readingOrder="0" shrinkToFit="0" vertical="center" wrapText="1"/>
    </xf>
    <xf borderId="33" fillId="9" fontId="18" numFmtId="0" xfId="0" applyAlignment="1" applyBorder="1" applyFont="1">
      <alignment horizontal="center" readingOrder="0" shrinkToFit="0" vertical="center" wrapText="1"/>
    </xf>
    <xf borderId="65" fillId="0" fontId="14" numFmtId="4" xfId="0" applyAlignment="1" applyBorder="1" applyFont="1" applyNumberFormat="1">
      <alignment horizontal="center" readingOrder="0" shrinkToFit="0" vertical="center" wrapText="1"/>
    </xf>
    <xf borderId="36" fillId="9" fontId="18" numFmtId="0" xfId="0" applyAlignment="1" applyBorder="1" applyFont="1">
      <alignment horizontal="center" readingOrder="0" shrinkToFit="0" vertical="center" wrapText="1"/>
    </xf>
    <xf borderId="70" fillId="0" fontId="14" numFmtId="4" xfId="0" applyAlignment="1" applyBorder="1" applyFont="1" applyNumberFormat="1">
      <alignment horizontal="center" readingOrder="0" shrinkToFit="0" vertical="center" wrapText="1"/>
    </xf>
    <xf borderId="46" fillId="10" fontId="29" numFmtId="0" xfId="0" applyAlignment="1" applyBorder="1" applyFont="1">
      <alignment horizontal="center" readingOrder="0" shrinkToFit="0" vertical="center" wrapText="1"/>
    </xf>
    <xf borderId="15" fillId="10" fontId="15" numFmtId="0" xfId="0" applyAlignment="1" applyBorder="1" applyFont="1">
      <alignment horizontal="center" readingOrder="0" shrinkToFit="0" vertical="center" wrapText="1"/>
    </xf>
    <xf borderId="16" fillId="10" fontId="15" numFmtId="0" xfId="0" applyAlignment="1" applyBorder="1" applyFont="1">
      <alignment horizontal="center" readingOrder="0" shrinkToFit="0" vertical="center" wrapText="1"/>
    </xf>
    <xf borderId="42" fillId="15" fontId="15" numFmtId="0" xfId="0" applyAlignment="1" applyBorder="1" applyFill="1" applyFont="1">
      <alignment horizontal="center" readingOrder="0" shrinkToFit="0" vertical="center" wrapText="1"/>
    </xf>
    <xf borderId="48" fillId="15" fontId="15" numFmtId="0" xfId="0" applyAlignment="1" applyBorder="1" applyFont="1">
      <alignment horizontal="center" readingOrder="0" shrinkToFit="0" vertical="center" wrapText="1"/>
    </xf>
    <xf borderId="44" fillId="11" fontId="15" numFmtId="0" xfId="0" applyAlignment="1" applyBorder="1" applyFont="1">
      <alignment horizontal="center" readingOrder="0" shrinkToFit="0" vertical="center" wrapText="1"/>
    </xf>
    <xf borderId="80" fillId="8" fontId="14" numFmtId="0" xfId="0" applyAlignment="1" applyBorder="1" applyFont="1">
      <alignment horizontal="center" readingOrder="0" shrinkToFit="0" vertical="center" wrapText="1"/>
    </xf>
    <xf borderId="81" fillId="8" fontId="14" numFmtId="0" xfId="0" applyAlignment="1" applyBorder="1" applyFont="1">
      <alignment horizontal="center" readingOrder="0" shrinkToFit="0" vertical="center" wrapText="1"/>
    </xf>
    <xf borderId="56" fillId="8" fontId="14" numFmtId="0" xfId="0" applyAlignment="1" applyBorder="1" applyFont="1">
      <alignment horizontal="center" readingOrder="0" shrinkToFit="0" vertical="center" wrapText="1"/>
    </xf>
    <xf borderId="58" fillId="8" fontId="14" numFmtId="0" xfId="0" applyAlignment="1" applyBorder="1" applyFont="1">
      <alignment horizontal="center" readingOrder="0" shrinkToFit="0" vertical="center" wrapText="1"/>
    </xf>
    <xf borderId="80" fillId="0" fontId="8" numFmtId="0" xfId="0" applyBorder="1" applyFont="1"/>
    <xf borderId="82" fillId="0" fontId="8" numFmtId="0" xfId="0" applyBorder="1" applyFont="1"/>
    <xf borderId="83" fillId="0" fontId="14" numFmtId="0" xfId="0" applyAlignment="1" applyBorder="1" applyFont="1">
      <alignment horizontal="center" readingOrder="0" shrinkToFit="0" vertical="center" wrapText="1"/>
    </xf>
    <xf borderId="36" fillId="11" fontId="15" numFmtId="0" xfId="0" applyAlignment="1" applyBorder="1" applyFont="1">
      <alignment horizontal="left" readingOrder="0" shrinkToFit="0" vertical="center" wrapText="1"/>
    </xf>
    <xf borderId="39" fillId="0" fontId="8" numFmtId="0" xfId="0" applyBorder="1" applyFont="1"/>
    <xf borderId="77" fillId="0" fontId="8" numFmtId="0" xfId="0" applyBorder="1" applyFont="1"/>
    <xf borderId="28" fillId="10" fontId="14" numFmtId="0" xfId="0" applyAlignment="1" applyBorder="1" applyFont="1">
      <alignment horizontal="center" readingOrder="0" shrinkToFit="0" vertical="center" wrapText="1"/>
    </xf>
    <xf borderId="62" fillId="7" fontId="14" numFmtId="4" xfId="0" applyAlignment="1" applyBorder="1" applyFont="1" applyNumberFormat="1">
      <alignment horizontal="center" shrinkToFit="0" vertical="center" wrapText="1"/>
    </xf>
    <xf borderId="32" fillId="0" fontId="14" numFmtId="4" xfId="0" applyAlignment="1" applyBorder="1" applyFont="1" applyNumberFormat="1">
      <alignment horizontal="center" readingOrder="0" shrinkToFit="0" vertical="center" wrapText="1"/>
    </xf>
    <xf borderId="29" fillId="16" fontId="14" numFmtId="4" xfId="0" applyAlignment="1" applyBorder="1" applyFill="1" applyFont="1" applyNumberFormat="1">
      <alignment horizontal="center" readingOrder="0" shrinkToFit="0" vertical="center" wrapText="1"/>
    </xf>
    <xf borderId="62" fillId="16" fontId="14" numFmtId="4" xfId="0" applyAlignment="1" applyBorder="1" applyFont="1" applyNumberFormat="1">
      <alignment horizontal="center" readingOrder="0" shrinkToFit="0" vertical="center" wrapText="1"/>
    </xf>
    <xf borderId="30" fillId="14" fontId="14" numFmtId="4" xfId="0" applyAlignment="1" applyBorder="1" applyFont="1" applyNumberFormat="1">
      <alignment horizontal="center" readingOrder="0" shrinkToFit="0" vertical="center" wrapText="1"/>
    </xf>
    <xf borderId="59" fillId="14" fontId="14" numFmtId="4" xfId="0" applyAlignment="1" applyBorder="1" applyFont="1" applyNumberFormat="1">
      <alignment horizontal="center" readingOrder="0" shrinkToFit="0" vertical="center" wrapText="1"/>
    </xf>
    <xf borderId="74" fillId="10" fontId="14" numFmtId="0" xfId="0" applyAlignment="1" applyBorder="1" applyFont="1">
      <alignment horizontal="center" readingOrder="0" shrinkToFit="0" vertical="center" wrapText="1"/>
    </xf>
    <xf borderId="65" fillId="7" fontId="14" numFmtId="4" xfId="0" applyAlignment="1" applyBorder="1" applyFont="1" applyNumberFormat="1">
      <alignment horizontal="center" shrinkToFit="0" vertical="center" wrapText="1"/>
    </xf>
    <xf borderId="1" fillId="0" fontId="14" numFmtId="4" xfId="0" applyAlignment="1" applyBorder="1" applyFont="1" applyNumberFormat="1">
      <alignment horizontal="center" readingOrder="0" shrinkToFit="0" vertical="center" wrapText="1"/>
    </xf>
    <xf borderId="1" fillId="7" fontId="14" numFmtId="4" xfId="0" applyAlignment="1" applyBorder="1" applyFont="1" applyNumberFormat="1">
      <alignment horizontal="center" shrinkToFit="0" vertical="center" wrapText="1"/>
    </xf>
    <xf borderId="66" fillId="7" fontId="14" numFmtId="4" xfId="0" applyAlignment="1" applyBorder="1" applyFont="1" applyNumberFormat="1">
      <alignment horizontal="center" shrinkToFit="0" vertical="center" wrapText="1"/>
    </xf>
    <xf borderId="63" fillId="0" fontId="14" numFmtId="4" xfId="0" applyAlignment="1" applyBorder="1" applyFont="1" applyNumberFormat="1">
      <alignment horizontal="center" readingOrder="0" shrinkToFit="0" vertical="center" wrapText="1"/>
    </xf>
    <xf borderId="65" fillId="16" fontId="14" numFmtId="4" xfId="0" applyAlignment="1" applyBorder="1" applyFont="1" applyNumberFormat="1">
      <alignment horizontal="center" readingOrder="0" shrinkToFit="0" vertical="center" wrapText="1"/>
    </xf>
    <xf borderId="66" fillId="16" fontId="14" numFmtId="4" xfId="0" applyAlignment="1" applyBorder="1" applyFont="1" applyNumberFormat="1">
      <alignment horizontal="center" readingOrder="0" shrinkToFit="0" vertical="center" wrapText="1"/>
    </xf>
    <xf borderId="2" fillId="14" fontId="14" numFmtId="4" xfId="0" applyAlignment="1" applyBorder="1" applyFont="1" applyNumberFormat="1">
      <alignment horizontal="center" readingOrder="0" shrinkToFit="0" vertical="center" wrapText="1"/>
    </xf>
    <xf borderId="1" fillId="14" fontId="14" numFmtId="4" xfId="0" applyAlignment="1" applyBorder="1" applyFont="1" applyNumberFormat="1">
      <alignment horizontal="center" readingOrder="0" shrinkToFit="0" vertical="center" wrapText="1"/>
    </xf>
    <xf borderId="66" fillId="0" fontId="14" numFmtId="4" xfId="0" applyAlignment="1" applyBorder="1" applyFont="1" applyNumberFormat="1">
      <alignment horizontal="center" readingOrder="0" shrinkToFit="0" vertical="center" wrapText="1"/>
    </xf>
    <xf borderId="76" fillId="10" fontId="14" numFmtId="0" xfId="0" applyAlignment="1" applyBorder="1" applyFont="1">
      <alignment horizontal="center" readingOrder="0" shrinkToFit="0" vertical="center" wrapText="1"/>
    </xf>
    <xf borderId="70" fillId="7" fontId="14" numFmtId="4" xfId="0" applyAlignment="1" applyBorder="1" applyFont="1" applyNumberFormat="1">
      <alignment horizontal="center" shrinkToFit="0" vertical="center" wrapText="1"/>
    </xf>
    <xf borderId="72" fillId="7" fontId="14" numFmtId="4" xfId="0" applyAlignment="1" applyBorder="1" applyFont="1" applyNumberFormat="1">
      <alignment horizontal="center" shrinkToFit="0" vertical="center" wrapText="1"/>
    </xf>
    <xf borderId="72" fillId="0" fontId="14" numFmtId="4" xfId="0" applyAlignment="1" applyBorder="1" applyFont="1" applyNumberFormat="1">
      <alignment horizontal="center" readingOrder="0" shrinkToFit="0" vertical="center" wrapText="1"/>
    </xf>
    <xf borderId="71" fillId="0" fontId="14" numFmtId="4" xfId="0" applyAlignment="1" applyBorder="1" applyFont="1" applyNumberFormat="1">
      <alignment horizontal="center" readingOrder="0" shrinkToFit="0" vertical="center" wrapText="1"/>
    </xf>
    <xf borderId="67" fillId="0" fontId="14" numFmtId="4" xfId="0" applyAlignment="1" applyBorder="1" applyFont="1" applyNumberFormat="1">
      <alignment horizontal="center" readingOrder="0" shrinkToFit="0" vertical="center" wrapText="1"/>
    </xf>
    <xf borderId="70" fillId="16" fontId="14" numFmtId="4" xfId="0" applyAlignment="1" applyBorder="1" applyFont="1" applyNumberFormat="1">
      <alignment horizontal="center" readingOrder="0" shrinkToFit="0" vertical="center" wrapText="1"/>
    </xf>
    <xf borderId="71" fillId="16" fontId="14" numFmtId="4" xfId="0" applyAlignment="1" applyBorder="1" applyFont="1" applyNumberFormat="1">
      <alignment horizontal="center" readingOrder="0" shrinkToFit="0" vertical="center" wrapText="1"/>
    </xf>
    <xf borderId="78" fillId="14" fontId="14" numFmtId="4" xfId="0" applyAlignment="1" applyBorder="1" applyFont="1" applyNumberFormat="1">
      <alignment horizontal="center" readingOrder="0" shrinkToFit="0" vertical="center" wrapText="1"/>
    </xf>
    <xf borderId="72" fillId="14" fontId="14" numFmtId="4" xfId="0" applyAlignment="1" applyBorder="1" applyFont="1" applyNumberFormat="1">
      <alignment horizontal="center" readingOrder="0" shrinkToFit="0" vertical="center" wrapText="1"/>
    </xf>
    <xf borderId="25" fillId="11" fontId="15" numFmtId="0" xfId="0" applyAlignment="1" applyBorder="1" applyFont="1">
      <alignment horizontal="left" readingOrder="0" shrinkToFit="0" vertical="center" wrapText="1"/>
    </xf>
    <xf borderId="32" fillId="10" fontId="14" numFmtId="0" xfId="0" applyAlignment="1" applyBorder="1" applyFont="1">
      <alignment horizontal="center" readingOrder="0" shrinkToFit="0" vertical="center" wrapText="1"/>
    </xf>
    <xf borderId="35" fillId="10" fontId="14" numFmtId="0" xfId="0" applyAlignment="1" applyBorder="1" applyFont="1">
      <alignment horizontal="center" readingOrder="0" shrinkToFit="0" vertical="center" wrapText="1"/>
    </xf>
    <xf borderId="63" fillId="7" fontId="14" numFmtId="4" xfId="0" applyAlignment="1" applyBorder="1" applyFont="1" applyNumberFormat="1">
      <alignment horizontal="center" readingOrder="0" shrinkToFit="0" vertical="center" wrapText="1"/>
    </xf>
    <xf borderId="65" fillId="7" fontId="14" numFmtId="4" xfId="0" applyAlignment="1" applyBorder="1" applyFont="1" applyNumberFormat="1">
      <alignment horizontal="center" readingOrder="0" shrinkToFit="0" vertical="center" wrapText="1"/>
    </xf>
    <xf borderId="66" fillId="7" fontId="14" numFmtId="4" xfId="0" applyAlignment="1" applyBorder="1" applyFont="1" applyNumberFormat="1">
      <alignment horizontal="center" readingOrder="0" shrinkToFit="0" vertical="center" wrapText="1"/>
    </xf>
    <xf borderId="1" fillId="7" fontId="30" numFmtId="166" xfId="0" applyAlignment="1" applyBorder="1" applyFont="1" applyNumberFormat="1">
      <alignment horizontal="center" readingOrder="0" shrinkToFit="0" vertical="center" wrapText="1"/>
    </xf>
    <xf borderId="1" fillId="7" fontId="14" numFmtId="4" xfId="0" applyAlignment="1" applyBorder="1" applyFont="1" applyNumberFormat="1">
      <alignment horizontal="center" readingOrder="0" shrinkToFit="0" vertical="center" wrapText="1"/>
    </xf>
    <xf borderId="66" fillId="7" fontId="31" numFmtId="166" xfId="0" applyAlignment="1" applyBorder="1" applyFont="1" applyNumberFormat="1">
      <alignment horizontal="center" readingOrder="0" shrinkToFit="0" vertical="center" wrapText="1"/>
    </xf>
    <xf borderId="63" fillId="7" fontId="14" numFmtId="4" xfId="0" applyAlignment="1" applyBorder="1" applyFont="1" applyNumberFormat="1">
      <alignment horizontal="center" shrinkToFit="0" vertical="center" wrapText="1"/>
    </xf>
    <xf borderId="1" fillId="7" fontId="32" numFmtId="0" xfId="0" applyAlignment="1" applyBorder="1" applyFont="1">
      <alignment horizontal="center" shrinkToFit="0" vertical="center" wrapText="1"/>
    </xf>
    <xf borderId="1" fillId="7" fontId="14" numFmtId="0" xfId="0" applyAlignment="1" applyBorder="1" applyFont="1">
      <alignment horizontal="center" shrinkToFit="0" vertical="center" wrapText="1"/>
    </xf>
    <xf borderId="66" fillId="7" fontId="33" numFmtId="166" xfId="0" applyAlignment="1" applyBorder="1" applyFont="1" applyNumberFormat="1">
      <alignment horizontal="center" shrinkToFit="0" vertical="center" wrapText="1"/>
    </xf>
    <xf borderId="40" fillId="10" fontId="14" numFmtId="0" xfId="0" applyAlignment="1" applyBorder="1" applyFont="1">
      <alignment horizontal="center" readingOrder="0" shrinkToFit="0" vertical="center" wrapText="1"/>
    </xf>
    <xf borderId="71" fillId="7" fontId="14" numFmtId="4" xfId="0" applyAlignment="1" applyBorder="1" applyFont="1" applyNumberFormat="1">
      <alignment horizontal="center" shrinkToFit="0" vertical="center" wrapText="1"/>
    </xf>
    <xf borderId="67" fillId="7" fontId="14" numFmtId="4" xfId="0" applyAlignment="1" applyBorder="1" applyFont="1" applyNumberFormat="1">
      <alignment horizontal="center" shrinkToFit="0" vertical="center" wrapText="1"/>
    </xf>
    <xf borderId="72" fillId="7" fontId="34" numFmtId="0" xfId="0" applyAlignment="1" applyBorder="1" applyFont="1">
      <alignment horizontal="center" shrinkToFit="0" vertical="center" wrapText="1"/>
    </xf>
    <xf borderId="72" fillId="7" fontId="14" numFmtId="0" xfId="0" applyAlignment="1" applyBorder="1" applyFont="1">
      <alignment horizontal="center" shrinkToFit="0" vertical="center" wrapText="1"/>
    </xf>
    <xf borderId="71" fillId="7" fontId="35" numFmtId="0" xfId="0" applyAlignment="1" applyBorder="1" applyFont="1">
      <alignment horizontal="center" shrinkToFit="0" vertical="center" wrapText="1"/>
    </xf>
    <xf borderId="72" fillId="7" fontId="36" numFmtId="166" xfId="0" applyAlignment="1" applyBorder="1" applyFont="1" applyNumberFormat="1">
      <alignment horizontal="center" shrinkToFit="0" vertical="center" wrapText="1"/>
    </xf>
    <xf borderId="0" fillId="0" fontId="14" numFmtId="0" xfId="0" applyAlignment="1" applyFont="1">
      <alignment horizontal="center" shrinkToFit="0" vertical="center" wrapText="1"/>
    </xf>
    <xf borderId="84" fillId="11" fontId="15" numFmtId="0" xfId="0" applyAlignment="1" applyBorder="1" applyFont="1">
      <alignment horizontal="center" readingOrder="0" shrinkToFit="0" vertical="center" wrapText="1"/>
    </xf>
    <xf borderId="85" fillId="0" fontId="8" numFmtId="0" xfId="0" applyBorder="1" applyFont="1"/>
    <xf borderId="86" fillId="0" fontId="8" numFmtId="0" xfId="0" applyBorder="1" applyFont="1"/>
    <xf borderId="84" fillId="16" fontId="15" numFmtId="0" xfId="0" applyAlignment="1" applyBorder="1" applyFont="1">
      <alignment horizontal="center" readingOrder="0" shrinkToFit="0" vertical="center" wrapText="1"/>
    </xf>
    <xf borderId="87" fillId="17" fontId="15" numFmtId="0" xfId="0" applyAlignment="1" applyBorder="1" applyFill="1" applyFont="1">
      <alignment horizontal="center" readingOrder="0" shrinkToFit="0" vertical="center" wrapText="1"/>
    </xf>
    <xf borderId="88" fillId="0" fontId="8" numFmtId="0" xfId="0" applyBorder="1" applyFont="1"/>
    <xf borderId="89" fillId="0" fontId="8" numFmtId="0" xfId="0" applyBorder="1" applyFont="1"/>
    <xf borderId="0" fillId="0" fontId="37" numFmtId="0" xfId="0" applyFont="1"/>
    <xf borderId="14" fillId="0" fontId="14" numFmtId="0" xfId="0" applyAlignment="1" applyBorder="1" applyFont="1">
      <alignment horizontal="center" readingOrder="0" shrinkToFit="0" vertical="center" wrapText="1"/>
    </xf>
    <xf borderId="90" fillId="14" fontId="14" numFmtId="0" xfId="0" applyAlignment="1" applyBorder="1" applyFont="1">
      <alignment horizontal="center" readingOrder="0" shrinkToFit="0" vertical="center" wrapText="1"/>
    </xf>
    <xf borderId="16" fillId="14" fontId="14" numFmtId="0" xfId="0" applyAlignment="1" applyBorder="1" applyFont="1">
      <alignment horizontal="center" readingOrder="0" shrinkToFit="0" vertical="center" wrapText="1"/>
    </xf>
    <xf borderId="91" fillId="0" fontId="8" numFmtId="0" xfId="0" applyBorder="1" applyFont="1"/>
    <xf borderId="90" fillId="18" fontId="14" numFmtId="0" xfId="0" applyAlignment="1" applyBorder="1" applyFill="1" applyFont="1">
      <alignment horizontal="center" readingOrder="0" shrinkToFit="0" vertical="center" wrapText="1"/>
    </xf>
    <xf borderId="16" fillId="18" fontId="14" numFmtId="0" xfId="0" applyAlignment="1" applyBorder="1" applyFont="1">
      <alignment horizontal="center" readingOrder="0" shrinkToFit="0" vertical="center" wrapText="1"/>
    </xf>
    <xf borderId="90" fillId="19" fontId="14" numFmtId="0" xfId="0" applyAlignment="1" applyBorder="1" applyFill="1" applyFont="1">
      <alignment horizontal="center" readingOrder="0" shrinkToFit="0" vertical="center" wrapText="1"/>
    </xf>
    <xf borderId="16" fillId="19" fontId="14" numFmtId="0" xfId="0" applyAlignment="1" applyBorder="1" applyFont="1">
      <alignment horizontal="center" readingOrder="0" shrinkToFit="0" vertical="center" wrapText="1"/>
    </xf>
    <xf borderId="92" fillId="14" fontId="14" numFmtId="0" xfId="0" applyAlignment="1" applyBorder="1" applyFont="1">
      <alignment horizontal="center" readingOrder="0" shrinkToFit="0" vertical="center" wrapText="1"/>
    </xf>
    <xf borderId="93" fillId="14" fontId="14" numFmtId="0" xfId="0" applyAlignment="1" applyBorder="1" applyFont="1">
      <alignment horizontal="center" readingOrder="0" shrinkToFit="0" vertical="center" wrapText="1"/>
    </xf>
    <xf borderId="94" fillId="14" fontId="14" numFmtId="0" xfId="0" applyAlignment="1" applyBorder="1" applyFont="1">
      <alignment horizontal="center" readingOrder="0" shrinkToFit="0" vertical="center" wrapText="1"/>
    </xf>
    <xf borderId="92" fillId="18" fontId="14" numFmtId="0" xfId="0" applyAlignment="1" applyBorder="1" applyFont="1">
      <alignment horizontal="center" readingOrder="0" shrinkToFit="0" vertical="center" wrapText="1"/>
    </xf>
    <xf borderId="93" fillId="18" fontId="14" numFmtId="0" xfId="0" applyAlignment="1" applyBorder="1" applyFont="1">
      <alignment horizontal="center" readingOrder="0" shrinkToFit="0" vertical="center" wrapText="1"/>
    </xf>
    <xf borderId="94" fillId="18" fontId="14" numFmtId="0" xfId="0" applyAlignment="1" applyBorder="1" applyFont="1">
      <alignment horizontal="center" readingOrder="0" shrinkToFit="0" vertical="center" wrapText="1"/>
    </xf>
    <xf borderId="92" fillId="19" fontId="14" numFmtId="0" xfId="0" applyAlignment="1" applyBorder="1" applyFont="1">
      <alignment horizontal="center" readingOrder="0" shrinkToFit="0" vertical="center" wrapText="1"/>
    </xf>
    <xf borderId="93" fillId="19" fontId="14" numFmtId="0" xfId="0" applyAlignment="1" applyBorder="1" applyFont="1">
      <alignment horizontal="center" readingOrder="0" shrinkToFit="0" vertical="center" wrapText="1"/>
    </xf>
    <xf borderId="94" fillId="19" fontId="14" numFmtId="0" xfId="0" applyAlignment="1" applyBorder="1" applyFont="1">
      <alignment horizontal="center" readingOrder="0" shrinkToFit="0" vertical="center" wrapText="1"/>
    </xf>
    <xf borderId="36" fillId="20" fontId="15" numFmtId="0" xfId="0" applyAlignment="1" applyBorder="1" applyFill="1" applyFont="1">
      <alignment horizontal="left" readingOrder="0" shrinkToFit="0" vertical="center" wrapText="1"/>
    </xf>
    <xf borderId="28" fillId="0" fontId="14" numFmtId="0" xfId="0" applyAlignment="1" applyBorder="1" applyFont="1">
      <alignment horizontal="center" readingOrder="0" shrinkToFit="0" vertical="center" wrapText="1"/>
    </xf>
    <xf borderId="30" fillId="14" fontId="14" numFmtId="166" xfId="0" applyAlignment="1" applyBorder="1" applyFont="1" applyNumberFormat="1">
      <alignment horizontal="center" readingOrder="0" shrinkToFit="0" vertical="center" wrapText="1"/>
    </xf>
    <xf borderId="59" fillId="18" fontId="14" numFmtId="4" xfId="0" applyAlignment="1" applyBorder="1" applyFont="1" applyNumberFormat="1">
      <alignment horizontal="center" readingOrder="0" shrinkToFit="0" vertical="center" wrapText="1"/>
    </xf>
    <xf borderId="59" fillId="18" fontId="14" numFmtId="166" xfId="0" applyAlignment="1" applyBorder="1" applyFont="1" applyNumberFormat="1">
      <alignment horizontal="center" readingOrder="0" shrinkToFit="0" vertical="center" wrapText="1"/>
    </xf>
    <xf borderId="30" fillId="19" fontId="14" numFmtId="4" xfId="0" applyAlignment="1" applyBorder="1" applyFont="1" applyNumberFormat="1">
      <alignment horizontal="center" readingOrder="0" shrinkToFit="0" vertical="center" wrapText="1"/>
    </xf>
    <xf borderId="30" fillId="19" fontId="14" numFmtId="166" xfId="0" applyAlignment="1" applyBorder="1" applyFont="1" applyNumberFormat="1">
      <alignment horizontal="center" readingOrder="0" shrinkToFit="0" vertical="center" wrapText="1"/>
    </xf>
    <xf borderId="61" fillId="19" fontId="14" numFmtId="166" xfId="0" applyAlignment="1" applyBorder="1" applyFont="1" applyNumberFormat="1">
      <alignment horizontal="center" readingOrder="0" shrinkToFit="0" vertical="center" wrapText="1"/>
    </xf>
    <xf borderId="33" fillId="0" fontId="14" numFmtId="0" xfId="0" applyAlignment="1" applyBorder="1" applyFont="1">
      <alignment horizontal="center" readingOrder="0" shrinkToFit="0" vertical="center" wrapText="1"/>
    </xf>
    <xf borderId="34" fillId="14" fontId="14" numFmtId="4" xfId="0" applyAlignment="1" applyBorder="1" applyFont="1" applyNumberFormat="1">
      <alignment horizontal="center" readingOrder="0" shrinkToFit="0" vertical="center" wrapText="1"/>
    </xf>
    <xf borderId="4" fillId="14" fontId="14" numFmtId="166" xfId="0" applyAlignment="1" applyBorder="1" applyFont="1" applyNumberFormat="1">
      <alignment horizontal="center" readingOrder="0" shrinkToFit="0" vertical="center" wrapText="1"/>
    </xf>
    <xf borderId="4" fillId="14" fontId="14" numFmtId="4" xfId="0" applyAlignment="1" applyBorder="1" applyFont="1" applyNumberFormat="1">
      <alignment horizontal="center" readingOrder="0" shrinkToFit="0" vertical="center" wrapText="1"/>
    </xf>
    <xf borderId="3" fillId="18" fontId="14" numFmtId="4" xfId="0" applyAlignment="1" applyBorder="1" applyFont="1" applyNumberFormat="1">
      <alignment horizontal="center" readingOrder="0" shrinkToFit="0" vertical="center" wrapText="1"/>
    </xf>
    <xf borderId="3" fillId="18" fontId="14" numFmtId="166" xfId="0" applyAlignment="1" applyBorder="1" applyFont="1" applyNumberFormat="1">
      <alignment horizontal="center" readingOrder="0" shrinkToFit="0" vertical="center" wrapText="1"/>
    </xf>
    <xf borderId="4" fillId="19" fontId="14" numFmtId="4" xfId="0" applyAlignment="1" applyBorder="1" applyFont="1" applyNumberFormat="1">
      <alignment horizontal="center" readingOrder="0" shrinkToFit="0" vertical="center" wrapText="1"/>
    </xf>
    <xf borderId="4" fillId="19" fontId="14" numFmtId="166" xfId="0" applyAlignment="1" applyBorder="1" applyFont="1" applyNumberFormat="1">
      <alignment horizontal="center" readingOrder="0" shrinkToFit="0" vertical="center" wrapText="1"/>
    </xf>
    <xf borderId="75" fillId="19" fontId="14" numFmtId="166" xfId="0" applyAlignment="1" applyBorder="1" applyFont="1" applyNumberFormat="1">
      <alignment horizontal="center" readingOrder="0" shrinkToFit="0" vertical="center" wrapText="1"/>
    </xf>
    <xf borderId="36" fillId="0" fontId="14" numFmtId="0" xfId="0" applyAlignment="1" applyBorder="1" applyFont="1">
      <alignment horizontal="center" readingOrder="0" shrinkToFit="0" vertical="center" wrapText="1"/>
    </xf>
    <xf borderId="37" fillId="14" fontId="14" numFmtId="4" xfId="0" applyAlignment="1" applyBorder="1" applyFont="1" applyNumberFormat="1">
      <alignment horizontal="center" readingOrder="0" shrinkToFit="0" vertical="center" wrapText="1"/>
    </xf>
    <xf borderId="38" fillId="14" fontId="14" numFmtId="166" xfId="0" applyAlignment="1" applyBorder="1" applyFont="1" applyNumberFormat="1">
      <alignment horizontal="center" readingOrder="0" shrinkToFit="0" vertical="center" wrapText="1"/>
    </xf>
    <xf borderId="38" fillId="14" fontId="14" numFmtId="4" xfId="0" applyAlignment="1" applyBorder="1" applyFont="1" applyNumberFormat="1">
      <alignment horizontal="center" readingOrder="0" shrinkToFit="0" vertical="center" wrapText="1"/>
    </xf>
    <xf borderId="68" fillId="18" fontId="14" numFmtId="4" xfId="0" applyAlignment="1" applyBorder="1" applyFont="1" applyNumberFormat="1">
      <alignment horizontal="center" readingOrder="0" shrinkToFit="0" vertical="center" wrapText="1"/>
    </xf>
    <xf borderId="68" fillId="18" fontId="14" numFmtId="166" xfId="0" applyAlignment="1" applyBorder="1" applyFont="1" applyNumberFormat="1">
      <alignment horizontal="center" readingOrder="0" shrinkToFit="0" vertical="center" wrapText="1"/>
    </xf>
    <xf borderId="38" fillId="19" fontId="14" numFmtId="4" xfId="0" applyAlignment="1" applyBorder="1" applyFont="1" applyNumberFormat="1">
      <alignment horizontal="center" readingOrder="0" shrinkToFit="0" vertical="center" wrapText="1"/>
    </xf>
    <xf borderId="38" fillId="19" fontId="14" numFmtId="166" xfId="0" applyAlignment="1" applyBorder="1" applyFont="1" applyNumberFormat="1">
      <alignment horizontal="center" readingOrder="0" shrinkToFit="0" vertical="center" wrapText="1"/>
    </xf>
    <xf borderId="77" fillId="19" fontId="14" numFmtId="166" xfId="0" applyAlignment="1" applyBorder="1" applyFont="1" applyNumberFormat="1">
      <alignment horizontal="center" readingOrder="0" shrinkToFit="0" vertical="center" wrapText="1"/>
    </xf>
    <xf borderId="25" fillId="20" fontId="15" numFmtId="0" xfId="0" applyAlignment="1" applyBorder="1" applyFont="1">
      <alignment horizontal="left" readingOrder="0" shrinkToFit="0" vertical="center" wrapText="1"/>
    </xf>
    <xf borderId="37" fillId="7" fontId="14" numFmtId="0" xfId="0" applyAlignment="1" applyBorder="1" applyFont="1">
      <alignment horizontal="center" shrinkToFit="0" vertical="center" wrapText="1"/>
    </xf>
    <xf borderId="38" fillId="7" fontId="14" numFmtId="0" xfId="0" applyAlignment="1" applyBorder="1" applyFont="1">
      <alignment horizontal="center" shrinkToFit="0" vertical="center" wrapText="1"/>
    </xf>
    <xf borderId="39" fillId="7" fontId="14" numFmtId="0" xfId="0" applyAlignment="1" applyBorder="1" applyFont="1">
      <alignment horizontal="center" shrinkToFit="0" vertical="center" wrapText="1"/>
    </xf>
    <xf borderId="68" fillId="7" fontId="14" numFmtId="0" xfId="0" applyAlignment="1" applyBorder="1" applyFont="1">
      <alignment horizontal="center" shrinkToFit="0" vertical="center" wrapText="1"/>
    </xf>
    <xf borderId="77" fillId="7" fontId="14" numFmtId="0" xfId="0" applyAlignment="1" applyBorder="1" applyFont="1">
      <alignment horizontal="center" shrinkToFit="0" vertical="center" wrapText="1"/>
    </xf>
    <xf borderId="29" fillId="7" fontId="14" numFmtId="0" xfId="0" applyAlignment="1" applyBorder="1" applyFont="1">
      <alignment horizontal="center" shrinkToFit="0" vertical="center" wrapText="1"/>
    </xf>
    <xf borderId="30" fillId="7" fontId="14" numFmtId="0" xfId="0" applyAlignment="1" applyBorder="1" applyFont="1">
      <alignment horizontal="center" shrinkToFit="0" vertical="center" wrapText="1"/>
    </xf>
    <xf borderId="61" fillId="7" fontId="14" numFmtId="0" xfId="0" applyAlignment="1" applyBorder="1" applyFont="1">
      <alignment horizontal="center" shrinkToFit="0" vertical="center" wrapText="1"/>
    </xf>
    <xf borderId="34" fillId="7" fontId="14" numFmtId="0" xfId="0" applyAlignment="1" applyBorder="1" applyFont="1">
      <alignment horizontal="center" shrinkToFit="0" vertical="center" wrapText="1"/>
    </xf>
    <xf borderId="75" fillId="7" fontId="14" numFmtId="0" xfId="0" applyAlignment="1" applyBorder="1" applyFont="1">
      <alignment horizontal="center" shrinkToFit="0" vertical="center" wrapText="1"/>
    </xf>
    <xf borderId="37" fillId="21" fontId="14" numFmtId="4" xfId="0" applyAlignment="1" applyBorder="1" applyFill="1" applyFont="1" applyNumberFormat="1">
      <alignment horizontal="center" readingOrder="0" shrinkToFit="0" vertical="center" wrapText="1"/>
    </xf>
    <xf borderId="38" fillId="21" fontId="14" numFmtId="166" xfId="0" applyAlignment="1" applyBorder="1" applyFont="1" applyNumberFormat="1">
      <alignment horizontal="center" readingOrder="0" shrinkToFit="0" vertical="center" wrapText="1"/>
    </xf>
    <xf borderId="38" fillId="21" fontId="14" numFmtId="4" xfId="0" applyAlignment="1" applyBorder="1" applyFont="1" applyNumberFormat="1">
      <alignment horizontal="center" readingOrder="0" shrinkToFit="0" vertical="center" wrapText="1"/>
    </xf>
    <xf borderId="38" fillId="18" fontId="14" numFmtId="4" xfId="0" applyAlignment="1" applyBorder="1" applyFont="1" applyNumberFormat="1">
      <alignment horizontal="center" readingOrder="0" shrinkToFit="0" vertical="center" wrapText="1"/>
    </xf>
    <xf borderId="38" fillId="18" fontId="14" numFmtId="166" xfId="0" applyAlignment="1" applyBorder="1" applyFont="1" applyNumberFormat="1">
      <alignment horizontal="center" readingOrder="0" shrinkToFit="0" vertical="center" wrapText="1"/>
    </xf>
    <xf borderId="32" fillId="0" fontId="14" numFmtId="0" xfId="0" applyAlignment="1" applyBorder="1" applyFont="1">
      <alignment horizontal="center" readingOrder="0" shrinkToFit="0" vertical="center" wrapText="1"/>
    </xf>
    <xf borderId="30" fillId="18" fontId="14" numFmtId="4" xfId="0" applyAlignment="1" applyBorder="1" applyFont="1" applyNumberFormat="1">
      <alignment horizontal="center" readingOrder="0" shrinkToFit="0" vertical="center" wrapText="1"/>
    </xf>
    <xf borderId="30" fillId="18" fontId="14" numFmtId="166" xfId="0" applyAlignment="1" applyBorder="1" applyFont="1" applyNumberFormat="1">
      <alignment horizontal="center" readingOrder="0" shrinkToFit="0" vertical="center" wrapText="1"/>
    </xf>
    <xf borderId="35" fillId="0" fontId="14" numFmtId="0" xfId="0" applyAlignment="1" applyBorder="1" applyFont="1">
      <alignment horizontal="center" readingOrder="0" shrinkToFit="0" vertical="center" wrapText="1"/>
    </xf>
    <xf borderId="40" fillId="0" fontId="14" numFmtId="0" xfId="0" applyAlignment="1" applyBorder="1" applyFont="1">
      <alignment horizontal="center" readingOrder="0" shrinkToFit="0" vertical="center" wrapText="1"/>
    </xf>
    <xf borderId="4" fillId="18" fontId="14" numFmtId="4" xfId="0" applyAlignment="1" applyBorder="1" applyFont="1" applyNumberFormat="1">
      <alignment horizontal="center" readingOrder="0" shrinkToFit="0" vertical="center" wrapText="1"/>
    </xf>
    <xf borderId="4" fillId="18" fontId="14" numFmtId="166" xfId="0" applyAlignment="1" applyBorder="1" applyFont="1" applyNumberFormat="1">
      <alignment horizontal="center" readingOrder="0" shrinkToFit="0" vertical="center" wrapText="1"/>
    </xf>
    <xf borderId="2" fillId="19" fontId="14" numFmtId="4" xfId="0" applyAlignment="1" applyBorder="1" applyFont="1" applyNumberFormat="1">
      <alignment horizontal="center" readingOrder="0" shrinkToFit="0" vertical="center" wrapText="1"/>
    </xf>
    <xf borderId="2" fillId="19" fontId="14" numFmtId="166" xfId="0" applyAlignment="1" applyBorder="1" applyFont="1" applyNumberFormat="1">
      <alignment horizontal="center" readingOrder="0" shrinkToFit="0" vertical="center" wrapText="1"/>
    </xf>
    <xf borderId="64" fillId="19" fontId="14" numFmtId="166" xfId="0" applyAlignment="1" applyBorder="1" applyFont="1" applyNumberFormat="1">
      <alignment horizontal="center" readingOrder="0" shrinkToFit="0" vertical="center" wrapText="1"/>
    </xf>
    <xf borderId="78" fillId="19" fontId="14" numFmtId="4" xfId="0" applyAlignment="1" applyBorder="1" applyFont="1" applyNumberFormat="1">
      <alignment horizontal="center" readingOrder="0" shrinkToFit="0" vertical="center" wrapText="1"/>
    </xf>
    <xf borderId="78" fillId="19" fontId="14" numFmtId="166" xfId="0" applyAlignment="1" applyBorder="1" applyFont="1" applyNumberFormat="1">
      <alignment horizontal="center" readingOrder="0" shrinkToFit="0" vertical="center" wrapText="1"/>
    </xf>
    <xf borderId="69" fillId="19" fontId="14" numFmtId="166" xfId="0" applyAlignment="1" applyBorder="1" applyFont="1" applyNumberFormat="1">
      <alignment horizontal="center" readingOrder="0" shrinkToFit="0" vertical="center" wrapText="1"/>
    </xf>
    <xf borderId="68" fillId="14" fontId="14" numFmtId="166" xfId="0" applyAlignment="1" applyBorder="1" applyFont="1" applyNumberFormat="1">
      <alignment horizontal="center" readingOrder="0" shrinkToFit="0" vertical="center" wrapText="1"/>
    </xf>
    <xf borderId="68" fillId="14" fontId="14" numFmtId="4" xfId="0" applyAlignment="1" applyBorder="1" applyFont="1" applyNumberFormat="1">
      <alignment horizontal="center" readingOrder="0" shrinkToFit="0" vertical="center" wrapText="1"/>
    </xf>
    <xf borderId="5" fillId="4" fontId="14" numFmtId="0" xfId="0" applyAlignment="1" applyBorder="1" applyFont="1">
      <alignment horizontal="left" readingOrder="0" shrinkToFit="0" vertical="center" wrapText="1"/>
    </xf>
    <xf borderId="0" fillId="0" fontId="14" numFmtId="0" xfId="0" applyAlignment="1" applyFont="1">
      <alignment shrinkToFit="0" vertical="center" wrapText="1"/>
    </xf>
    <xf borderId="0" fillId="0" fontId="3" numFmtId="0" xfId="0" applyAlignment="1" applyFont="1">
      <alignment shrinkToFit="0" vertical="center" wrapText="1"/>
    </xf>
    <xf borderId="1" fillId="0" fontId="14" numFmtId="0" xfId="0" applyAlignment="1" applyBorder="1" applyFont="1">
      <alignment horizontal="center" shrinkToFit="0" vertical="center" wrapText="1"/>
    </xf>
    <xf borderId="1" fillId="4" fontId="14" numFmtId="0" xfId="0" applyAlignment="1" applyBorder="1" applyFont="1">
      <alignment horizontal="center" readingOrder="0" shrinkToFit="0" vertical="center" wrapText="1"/>
    </xf>
    <xf borderId="5" fillId="4" fontId="14" numFmtId="0" xfId="0" applyAlignment="1" applyBorder="1" applyFont="1">
      <alignment horizontal="center" readingOrder="0" shrinkToFit="0" vertical="center" wrapText="1"/>
    </xf>
    <xf borderId="6" fillId="0" fontId="14" numFmtId="0" xfId="0" applyAlignment="1" applyBorder="1" applyFont="1">
      <alignment horizontal="center" readingOrder="0" shrinkToFit="0" vertical="center" wrapText="1"/>
    </xf>
    <xf borderId="5" fillId="3" fontId="15" numFmtId="0" xfId="0" applyAlignment="1" applyBorder="1" applyFont="1">
      <alignment horizontal="center" readingOrder="0" shrinkToFit="0" vertical="center" wrapText="1"/>
    </xf>
    <xf borderId="6" fillId="8" fontId="14" numFmtId="0" xfId="0" applyAlignment="1" applyBorder="1" applyFont="1">
      <alignment horizontal="center" readingOrder="0" shrinkToFit="0" vertical="center" wrapText="1"/>
    </xf>
    <xf borderId="1" fillId="3" fontId="15" numFmtId="0" xfId="0" applyAlignment="1" applyBorder="1" applyFont="1">
      <alignment horizontal="center" readingOrder="0" shrinkToFit="0" vertical="center" wrapText="1"/>
    </xf>
    <xf borderId="1" fillId="8" fontId="14" numFmtId="0" xfId="0" applyAlignment="1" applyBorder="1" applyFont="1">
      <alignment horizontal="center" readingOrder="0" shrinkToFit="0" vertical="center" wrapText="1"/>
    </xf>
    <xf borderId="1" fillId="8" fontId="17" numFmtId="0" xfId="0" applyAlignment="1" applyBorder="1" applyFont="1">
      <alignment horizontal="center" readingOrder="0" shrinkToFit="0" vertical="center" wrapText="1"/>
    </xf>
    <xf borderId="1" fillId="0" fontId="14" numFmtId="0" xfId="0" applyAlignment="1" applyBorder="1" applyFont="1">
      <alignment horizontal="center" readingOrder="0" shrinkToFit="0" vertical="center" wrapText="1"/>
    </xf>
    <xf borderId="5" fillId="0" fontId="14" numFmtId="0" xfId="0" applyAlignment="1" applyBorder="1" applyFont="1">
      <alignment horizontal="center" readingOrder="0" shrinkToFit="0" vertical="center" wrapText="1"/>
    </xf>
    <xf borderId="1" fillId="0" fontId="18" numFmtId="0" xfId="0" applyAlignment="1" applyBorder="1" applyFont="1">
      <alignment horizontal="center" readingOrder="0" shrinkToFit="0" vertical="center" wrapText="1"/>
    </xf>
    <xf borderId="1" fillId="6" fontId="14" numFmtId="4" xfId="0" applyAlignment="1" applyBorder="1" applyFont="1" applyNumberFormat="1">
      <alignment horizontal="center" readingOrder="0" shrinkToFit="0" vertical="center" wrapText="1"/>
    </xf>
    <xf borderId="2" fillId="3" fontId="15" numFmtId="0" xfId="0" applyAlignment="1" applyBorder="1" applyFont="1">
      <alignment horizontal="center" readingOrder="0" shrinkToFit="0" vertical="center" wrapText="1"/>
    </xf>
    <xf borderId="3" fillId="0" fontId="18" numFmtId="0" xfId="0" applyAlignment="1" applyBorder="1" applyFont="1">
      <alignment horizontal="center" readingOrder="0" shrinkToFit="0" vertical="center" wrapText="1"/>
    </xf>
    <xf borderId="3" fillId="0" fontId="14" numFmtId="0" xfId="0" applyAlignment="1" applyBorder="1" applyFont="1">
      <alignment horizontal="center" shrinkToFit="0" vertical="center" wrapText="1"/>
    </xf>
    <xf borderId="4" fillId="3" fontId="15" numFmtId="0" xfId="0" applyAlignment="1" applyBorder="1" applyFont="1">
      <alignment horizontal="center" readingOrder="0" shrinkToFit="0" vertical="center" wrapText="1"/>
    </xf>
    <xf borderId="4" fillId="0" fontId="14" numFmtId="166" xfId="0" applyAlignment="1" applyBorder="1" applyFont="1" applyNumberFormat="1">
      <alignment horizontal="center" readingOrder="0" shrinkToFit="0" vertical="center" wrapText="1"/>
    </xf>
    <xf borderId="1" fillId="0" fontId="37" numFmtId="0" xfId="0" applyAlignment="1" applyBorder="1" applyFont="1">
      <alignment horizontal="center" vertical="center"/>
    </xf>
    <xf borderId="1" fillId="0" fontId="18" numFmtId="0" xfId="0" applyAlignment="1" applyBorder="1" applyFont="1">
      <alignment horizontal="center" readingOrder="0" vertical="center"/>
    </xf>
    <xf borderId="1" fillId="0" fontId="37" numFmtId="167" xfId="0" applyAlignment="1" applyBorder="1" applyFont="1" applyNumberFormat="1">
      <alignment horizontal="center" vertical="center"/>
    </xf>
    <xf borderId="1" fillId="0" fontId="37" numFmtId="10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600">
                <a:solidFill>
                  <a:srgbClr val="000000"/>
                </a:solidFill>
                <a:latin typeface="serif"/>
              </a:defRPr>
            </a:pPr>
            <a:r>
              <a:rPr b="1" sz="1600">
                <a:solidFill>
                  <a:srgbClr val="000000"/>
                </a:solidFill>
                <a:latin typeface="serif"/>
              </a:rPr>
              <a:t>Тариф В21</a:t>
            </a:r>
          </a:p>
        </c:rich>
      </c:tx>
      <c:overlay val="0"/>
    </c:title>
    <c:plotArea>
      <c:layout>
        <c:manualLayout>
          <c:xMode val="edge"/>
          <c:yMode val="edge"/>
          <c:x val="0.044166666666666854"/>
          <c:y val="0.11994609164420485"/>
          <c:w val="0.9183333333333331"/>
          <c:h val="0.8270357970061655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Pt>
            <c:idx val="4"/>
            <c:spPr>
              <a:solidFill>
                <a:srgbClr val="FF6D01"/>
              </a:solidFill>
            </c:spPr>
          </c:dPt>
          <c:dPt>
            <c:idx val="5"/>
            <c:spPr>
              <a:solidFill>
                <a:srgbClr val="46BDC6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val>
            <c:numRef>
              <c:f>'Структура ее, %'!$B$14:$B$19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1" sz="7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600">
                <a:solidFill>
                  <a:srgbClr val="000000"/>
                </a:solidFill>
                <a:latin typeface="serif"/>
              </a:defRPr>
            </a:pPr>
            <a:r>
              <a:rPr b="1" sz="1600">
                <a:solidFill>
                  <a:srgbClr val="000000"/>
                </a:solidFill>
                <a:latin typeface="serif"/>
              </a:rPr>
              <a:t>Тариф В22</a:t>
            </a:r>
          </a:p>
        </c:rich>
      </c:tx>
      <c:overlay val="0"/>
    </c:title>
    <c:plotArea>
      <c:layout>
        <c:manualLayout>
          <c:xMode val="edge"/>
          <c:yMode val="edge"/>
          <c:x val="0.044166666666666854"/>
          <c:y val="0.11994609164420485"/>
          <c:w val="0.9183333333333331"/>
          <c:h val="0.8270357970061655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Pt>
            <c:idx val="4"/>
            <c:spPr>
              <a:solidFill>
                <a:srgbClr val="FF6D01"/>
              </a:solidFill>
            </c:spPr>
          </c:dPt>
          <c:dPt>
            <c:idx val="5"/>
            <c:spPr>
              <a:solidFill>
                <a:srgbClr val="46BDC6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val>
            <c:numRef>
              <c:f>'Структура ее, %'!$C$14:$C$19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1" sz="7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600">
                <a:solidFill>
                  <a:srgbClr val="000000"/>
                </a:solidFill>
                <a:latin typeface="serif"/>
              </a:defRPr>
            </a:pPr>
            <a:r>
              <a:rPr b="1" sz="1600">
                <a:solidFill>
                  <a:srgbClr val="000000"/>
                </a:solidFill>
                <a:latin typeface="serif"/>
              </a:rPr>
              <a:t>Тариф С21</a:t>
            </a:r>
          </a:p>
        </c:rich>
      </c:tx>
      <c:overlay val="0"/>
    </c:title>
    <c:plotArea>
      <c:layout>
        <c:manualLayout>
          <c:xMode val="edge"/>
          <c:yMode val="edge"/>
          <c:x val="0.044166666666666854"/>
          <c:y val="0.11994609164420485"/>
          <c:w val="0.9183333333333331"/>
          <c:h val="0.8270357970061655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Pt>
            <c:idx val="4"/>
            <c:spPr>
              <a:solidFill>
                <a:srgbClr val="FF6D01"/>
              </a:solidFill>
            </c:spPr>
          </c:dPt>
          <c:dPt>
            <c:idx val="5"/>
            <c:spPr>
              <a:solidFill>
                <a:srgbClr val="46BDC6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val>
            <c:numRef>
              <c:f>'Структура ее, %'!$D$14:$D$19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1" sz="7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600">
                <a:solidFill>
                  <a:srgbClr val="000000"/>
                </a:solidFill>
                <a:latin typeface="serif"/>
              </a:defRPr>
            </a:pPr>
            <a:r>
              <a:rPr b="1" sz="1600">
                <a:solidFill>
                  <a:srgbClr val="000000"/>
                </a:solidFill>
                <a:latin typeface="serif"/>
              </a:rPr>
              <a:t>Тариф С22а</a:t>
            </a:r>
          </a:p>
        </c:rich>
      </c:tx>
      <c:overlay val="0"/>
    </c:title>
    <c:plotArea>
      <c:layout>
        <c:manualLayout>
          <c:xMode val="edge"/>
          <c:yMode val="edge"/>
          <c:x val="0.044166666666666854"/>
          <c:y val="0.11994609164420485"/>
          <c:w val="0.9183333333333331"/>
          <c:h val="0.8270357970061655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Pt>
            <c:idx val="4"/>
            <c:spPr>
              <a:solidFill>
                <a:srgbClr val="FF6D01"/>
              </a:solidFill>
            </c:spPr>
          </c:dPt>
          <c:dPt>
            <c:idx val="5"/>
            <c:spPr>
              <a:solidFill>
                <a:srgbClr val="46BDC6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val>
            <c:numRef>
              <c:f>'Структура ее, %'!$E$14:$E$19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1" sz="7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600">
                <a:solidFill>
                  <a:srgbClr val="000000"/>
                </a:solidFill>
                <a:latin typeface="serif"/>
              </a:defRPr>
            </a:pPr>
            <a:r>
              <a:rPr b="1" sz="1600">
                <a:solidFill>
                  <a:srgbClr val="000000"/>
                </a:solidFill>
                <a:latin typeface="serif"/>
              </a:rPr>
              <a:t>Тариф C22b</a:t>
            </a:r>
          </a:p>
        </c:rich>
      </c:tx>
      <c:overlay val="0"/>
    </c:title>
    <c:plotArea>
      <c:layout>
        <c:manualLayout>
          <c:xMode val="edge"/>
          <c:yMode val="edge"/>
          <c:x val="0.044166666666666854"/>
          <c:y val="0.11994609164420485"/>
          <c:w val="0.9183333333333331"/>
          <c:h val="0.8270357970061655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Pt>
            <c:idx val="4"/>
            <c:spPr>
              <a:solidFill>
                <a:srgbClr val="FF6D01"/>
              </a:solidFill>
            </c:spPr>
          </c:dPt>
          <c:dPt>
            <c:idx val="5"/>
            <c:spPr>
              <a:solidFill>
                <a:srgbClr val="46BDC6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val>
            <c:numRef>
              <c:f>'Структура ее, %'!$F$14:$F$19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1" sz="7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48</xdr:row>
      <xdr:rowOff>0</xdr:rowOff>
    </xdr:from>
    <xdr:ext cx="8486775" cy="346710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19</xdr:row>
      <xdr:rowOff>66675</xdr:rowOff>
    </xdr:from>
    <xdr:ext cx="5419725" cy="3362325"/>
    <xdr:graphicFrame>
      <xdr:nvGraphicFramePr>
        <xdr:cNvPr id="1" name="Chart 1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5</xdr:col>
      <xdr:colOff>819150</xdr:colOff>
      <xdr:row>19</xdr:row>
      <xdr:rowOff>66675</xdr:rowOff>
    </xdr:from>
    <xdr:ext cx="5419725" cy="3362325"/>
    <xdr:graphicFrame>
      <xdr:nvGraphicFramePr>
        <xdr:cNvPr id="2" name="Chart 2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209550</xdr:colOff>
      <xdr:row>36</xdr:row>
      <xdr:rowOff>28575</xdr:rowOff>
    </xdr:from>
    <xdr:ext cx="5419725" cy="3362325"/>
    <xdr:graphicFrame>
      <xdr:nvGraphicFramePr>
        <xdr:cNvPr id="3" name="Chart 3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5</xdr:col>
      <xdr:colOff>819150</xdr:colOff>
      <xdr:row>36</xdr:row>
      <xdr:rowOff>28575</xdr:rowOff>
    </xdr:from>
    <xdr:ext cx="5419725" cy="3362325"/>
    <xdr:graphicFrame>
      <xdr:nvGraphicFramePr>
        <xdr:cNvPr id="4" name="Chart 4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11</xdr:col>
      <xdr:colOff>466725</xdr:colOff>
      <xdr:row>36</xdr:row>
      <xdr:rowOff>28575</xdr:rowOff>
    </xdr:from>
    <xdr:ext cx="5419725" cy="3362325"/>
    <xdr:graphicFrame>
      <xdr:nvGraphicFramePr>
        <xdr:cNvPr id="5" name="Chart 5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C1130"/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>
      <c r="A2" s="4">
        <v>43617.0</v>
      </c>
      <c r="B2" s="5">
        <v>774.054</v>
      </c>
      <c r="C2" s="5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>
      <c r="A3" s="4">
        <v>43617.041666666664</v>
      </c>
      <c r="B3" s="5">
        <v>726.055</v>
      </c>
      <c r="C3" s="5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>
      <c r="A4" s="4">
        <v>43617.083333333336</v>
      </c>
      <c r="B4" s="5">
        <v>786.054</v>
      </c>
      <c r="C4" s="5" t="s">
        <v>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>
      <c r="A5" s="4">
        <v>43617.125</v>
      </c>
      <c r="B5" s="5">
        <v>750.054</v>
      </c>
      <c r="C5" s="5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>
      <c r="A6" s="4">
        <v>43617.166666666664</v>
      </c>
      <c r="B6" s="5">
        <v>684.054</v>
      </c>
      <c r="C6" s="5" t="s">
        <v>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>
      <c r="A7" s="4">
        <v>43617.208333333336</v>
      </c>
      <c r="B7" s="5">
        <v>732.056</v>
      </c>
      <c r="C7" s="5" t="s">
        <v>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>
      <c r="A8" s="4">
        <v>43617.25</v>
      </c>
      <c r="B8" s="5">
        <v>690.058</v>
      </c>
      <c r="C8" s="5" t="s">
        <v>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>
      <c r="A9" s="4">
        <v>43617.291666666664</v>
      </c>
      <c r="B9" s="5">
        <v>726.057</v>
      </c>
      <c r="C9" s="5" t="s">
        <v>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>
      <c r="A10" s="4">
        <v>43617.333333333336</v>
      </c>
      <c r="B10" s="5">
        <v>846.056</v>
      </c>
      <c r="C10" s="5" t="s">
        <v>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>
      <c r="A11" s="4">
        <v>43617.375</v>
      </c>
      <c r="B11" s="5">
        <v>834.058</v>
      </c>
      <c r="C11" s="5" t="s">
        <v>3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>
      <c r="A12" s="4">
        <v>43617.416666666664</v>
      </c>
      <c r="B12" s="5">
        <v>840.057</v>
      </c>
      <c r="C12" s="5" t="s">
        <v>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>
      <c r="A13" s="4">
        <v>43617.458333333336</v>
      </c>
      <c r="B13" s="5">
        <v>834.057</v>
      </c>
      <c r="C13" s="5" t="s">
        <v>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>
      <c r="A14" s="4">
        <v>43617.5</v>
      </c>
      <c r="B14" s="5">
        <v>822.058</v>
      </c>
      <c r="C14" s="5" t="s">
        <v>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>
      <c r="A15" s="4">
        <v>43617.541666666664</v>
      </c>
      <c r="B15" s="5">
        <v>852.056</v>
      </c>
      <c r="C15" s="5" t="s">
        <v>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>
      <c r="A16" s="4">
        <v>43617.583333333336</v>
      </c>
      <c r="B16" s="5">
        <v>864.057</v>
      </c>
      <c r="C16" s="5" t="s">
        <v>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>
      <c r="A17" s="4">
        <v>43617.625</v>
      </c>
      <c r="B17" s="5">
        <v>822.058</v>
      </c>
      <c r="C17" s="5" t="s">
        <v>3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>
      <c r="A18" s="4">
        <v>43617.666666666664</v>
      </c>
      <c r="B18" s="5">
        <v>822.058</v>
      </c>
      <c r="C18" s="5" t="s">
        <v>3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>
      <c r="A19" s="4">
        <v>43617.708333333336</v>
      </c>
      <c r="B19" s="5">
        <v>792.056</v>
      </c>
      <c r="C19" s="5" t="s">
        <v>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>
      <c r="A20" s="4">
        <v>43617.75</v>
      </c>
      <c r="B20" s="5">
        <v>870.056</v>
      </c>
      <c r="C20" s="5" t="s">
        <v>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>
      <c r="A21" s="4">
        <v>43617.791666666664</v>
      </c>
      <c r="B21" s="5">
        <v>864.056</v>
      </c>
      <c r="C21" s="5" t="s">
        <v>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>
      <c r="A22" s="4">
        <v>43617.833333333336</v>
      </c>
      <c r="B22" s="5">
        <v>894.056</v>
      </c>
      <c r="C22" s="5" t="s">
        <v>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>
      <c r="A23" s="4">
        <v>43617.875</v>
      </c>
      <c r="B23" s="5">
        <v>882.058</v>
      </c>
      <c r="C23" s="5" t="s">
        <v>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>
      <c r="A24" s="4">
        <v>43617.916666666664</v>
      </c>
      <c r="B24" s="5">
        <v>792.058</v>
      </c>
      <c r="C24" s="5" t="s">
        <v>3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>
      <c r="A25" s="4">
        <v>43617.958333333336</v>
      </c>
      <c r="B25" s="5">
        <v>738.058</v>
      </c>
      <c r="C25" s="5" t="s">
        <v>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>
      <c r="A26" s="4">
        <v>43618.0</v>
      </c>
      <c r="B26" s="5">
        <v>708.056</v>
      </c>
      <c r="C26" s="5" t="s">
        <v>4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>
      <c r="A27" s="4">
        <v>43618.041666666664</v>
      </c>
      <c r="B27" s="5">
        <v>810.054</v>
      </c>
      <c r="C27" s="5" t="s">
        <v>4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>
      <c r="A28" s="4">
        <v>43618.083333333336</v>
      </c>
      <c r="B28" s="5">
        <v>816.054</v>
      </c>
      <c r="C28" s="5" t="s">
        <v>4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>
      <c r="A29" s="4">
        <v>43618.125</v>
      </c>
      <c r="B29" s="5">
        <v>876.054</v>
      </c>
      <c r="C29" s="5" t="s">
        <v>4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>
      <c r="A30" s="4">
        <v>43618.166666666664</v>
      </c>
      <c r="B30" s="5">
        <v>858.054</v>
      </c>
      <c r="C30" s="5" t="s">
        <v>4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>
      <c r="A31" s="4">
        <v>43618.208333333336</v>
      </c>
      <c r="B31" s="5">
        <v>936.055</v>
      </c>
      <c r="C31" s="5" t="s">
        <v>4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>
      <c r="A32" s="4">
        <v>43618.25</v>
      </c>
      <c r="B32" s="5">
        <v>948.057</v>
      </c>
      <c r="C32" s="5" t="s">
        <v>4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>
      <c r="A33" s="4">
        <v>43618.291666666664</v>
      </c>
      <c r="B33" s="5">
        <v>1008.056</v>
      </c>
      <c r="C33" s="5" t="s">
        <v>4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>
      <c r="A34" s="4">
        <v>43618.333333333336</v>
      </c>
      <c r="B34" s="5">
        <v>1032.057</v>
      </c>
      <c r="C34" s="5" t="s">
        <v>4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>
      <c r="A35" s="4">
        <v>43618.375</v>
      </c>
      <c r="B35" s="5">
        <v>1014.056</v>
      </c>
      <c r="C35" s="5" t="s">
        <v>4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>
      <c r="A36" s="4">
        <v>43618.416666666664</v>
      </c>
      <c r="B36" s="5">
        <v>972.056</v>
      </c>
      <c r="C36" s="5" t="s">
        <v>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>
      <c r="A37" s="4">
        <v>43618.458333333336</v>
      </c>
      <c r="B37" s="5">
        <v>882.057</v>
      </c>
      <c r="C37" s="5" t="s">
        <v>4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>
      <c r="A38" s="4">
        <v>43618.5</v>
      </c>
      <c r="B38" s="5">
        <v>858.058</v>
      </c>
      <c r="C38" s="5" t="s">
        <v>4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>
      <c r="A39" s="4">
        <v>43618.541666666664</v>
      </c>
      <c r="B39" s="5">
        <v>882.058</v>
      </c>
      <c r="C39" s="5" t="s">
        <v>4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>
      <c r="A40" s="4">
        <v>43618.583333333336</v>
      </c>
      <c r="B40" s="5">
        <v>858.058</v>
      </c>
      <c r="C40" s="5" t="s">
        <v>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>
      <c r="A41" s="4">
        <v>43618.625</v>
      </c>
      <c r="B41" s="5">
        <v>864.058</v>
      </c>
      <c r="C41" s="5" t="s">
        <v>4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>
      <c r="A42" s="4">
        <v>43618.666666666664</v>
      </c>
      <c r="B42" s="5">
        <v>876.058</v>
      </c>
      <c r="C42" s="5" t="s">
        <v>4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>
      <c r="A43" s="4">
        <v>43618.708333333336</v>
      </c>
      <c r="B43" s="5">
        <v>792.056</v>
      </c>
      <c r="C43" s="5" t="s">
        <v>4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>
      <c r="A44" s="4">
        <v>43618.75</v>
      </c>
      <c r="B44" s="5">
        <v>822.056</v>
      </c>
      <c r="C44" s="5" t="s">
        <v>4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>
      <c r="A45" s="4">
        <v>43618.791666666664</v>
      </c>
      <c r="B45" s="5">
        <v>822.058</v>
      </c>
      <c r="C45" s="5" t="s">
        <v>4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>
      <c r="A46" s="4">
        <v>43618.833333333336</v>
      </c>
      <c r="B46" s="5">
        <v>834.058</v>
      </c>
      <c r="C46" s="5" t="s">
        <v>4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>
      <c r="A47" s="4">
        <v>43618.875</v>
      </c>
      <c r="B47" s="5">
        <v>846.058</v>
      </c>
      <c r="C47" s="5" t="s">
        <v>4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>
      <c r="A48" s="4">
        <v>43618.916666666664</v>
      </c>
      <c r="B48" s="5">
        <v>774.059</v>
      </c>
      <c r="C48" s="5" t="s">
        <v>4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>
      <c r="A49" s="4">
        <v>43618.958333333336</v>
      </c>
      <c r="B49" s="5">
        <v>774.057</v>
      </c>
      <c r="C49" s="5" t="s">
        <v>4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>
      <c r="A50" s="4">
        <v>43619.0</v>
      </c>
      <c r="B50" s="5">
        <v>774.056</v>
      </c>
      <c r="C50" s="5" t="s">
        <v>5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>
      <c r="A51" s="4">
        <v>43619.041666666664</v>
      </c>
      <c r="B51" s="5">
        <v>816.055</v>
      </c>
      <c r="C51" s="5" t="s">
        <v>5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>
      <c r="A52" s="4">
        <v>43619.083333333336</v>
      </c>
      <c r="B52" s="5">
        <v>912.054</v>
      </c>
      <c r="C52" s="5" t="s">
        <v>5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>
      <c r="A53" s="4">
        <v>43619.125</v>
      </c>
      <c r="B53" s="5">
        <v>978.054</v>
      </c>
      <c r="C53" s="5" t="s">
        <v>5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>
      <c r="A54" s="4">
        <v>43619.166666666664</v>
      </c>
      <c r="B54" s="5">
        <v>822.054</v>
      </c>
      <c r="C54" s="5" t="s">
        <v>5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>
      <c r="A55" s="4">
        <v>43619.208333333336</v>
      </c>
      <c r="B55" s="5">
        <v>774.056</v>
      </c>
      <c r="C55" s="5" t="s">
        <v>5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>
      <c r="A56" s="4">
        <v>43619.25</v>
      </c>
      <c r="B56" s="5">
        <v>744.056</v>
      </c>
      <c r="C56" s="5" t="s">
        <v>5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>
      <c r="A57" s="4">
        <v>43619.291666666664</v>
      </c>
      <c r="B57" s="5">
        <v>774.057</v>
      </c>
      <c r="C57" s="5" t="s">
        <v>5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>
      <c r="A58" s="4">
        <v>43619.333333333336</v>
      </c>
      <c r="B58" s="5">
        <v>810.056</v>
      </c>
      <c r="C58" s="5" t="s">
        <v>5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>
      <c r="A59" s="4">
        <v>43619.375</v>
      </c>
      <c r="B59" s="5">
        <v>840.056</v>
      </c>
      <c r="C59" s="5" t="s">
        <v>5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>
      <c r="A60" s="4">
        <v>43619.416666666664</v>
      </c>
      <c r="B60" s="5">
        <v>882.056</v>
      </c>
      <c r="C60" s="5" t="s">
        <v>5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>
      <c r="A61" s="4">
        <v>43619.458333333336</v>
      </c>
      <c r="B61" s="5">
        <v>834.056</v>
      </c>
      <c r="C61" s="5" t="s">
        <v>5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>
      <c r="A62" s="4">
        <v>43619.5</v>
      </c>
      <c r="B62" s="5">
        <v>840.056</v>
      </c>
      <c r="C62" s="5" t="s">
        <v>5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>
      <c r="A63" s="4">
        <v>43619.541666666664</v>
      </c>
      <c r="B63" s="5">
        <v>846.056</v>
      </c>
      <c r="C63" s="5" t="s">
        <v>5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>
      <c r="A64" s="4">
        <v>43619.583333333336</v>
      </c>
      <c r="B64" s="5">
        <v>822.056</v>
      </c>
      <c r="C64" s="5" t="s">
        <v>5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>
      <c r="A65" s="4">
        <v>43619.625</v>
      </c>
      <c r="B65" s="5">
        <v>756.056</v>
      </c>
      <c r="C65" s="5" t="s">
        <v>5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>
      <c r="A66" s="4">
        <v>43619.666666666664</v>
      </c>
      <c r="B66" s="5">
        <v>810.056</v>
      </c>
      <c r="C66" s="5" t="s">
        <v>5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>
      <c r="A67" s="4">
        <v>43619.708333333336</v>
      </c>
      <c r="B67" s="5">
        <v>750.057</v>
      </c>
      <c r="C67" s="5" t="s">
        <v>5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>
      <c r="A68" s="4">
        <v>43619.75</v>
      </c>
      <c r="B68" s="5">
        <v>756.058</v>
      </c>
      <c r="C68" s="5" t="s">
        <v>5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>
      <c r="A69" s="4">
        <v>43619.791666666664</v>
      </c>
      <c r="B69" s="5">
        <v>798.057</v>
      </c>
      <c r="C69" s="5" t="s">
        <v>5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>
      <c r="A70" s="4">
        <v>43619.833333333336</v>
      </c>
      <c r="B70" s="5">
        <v>834.056</v>
      </c>
      <c r="C70" s="5" t="s">
        <v>5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>
      <c r="A71" s="4">
        <v>43619.875</v>
      </c>
      <c r="B71" s="5">
        <v>798.057</v>
      </c>
      <c r="C71" s="5" t="s">
        <v>5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>
      <c r="A72" s="4">
        <v>43619.916666666664</v>
      </c>
      <c r="B72" s="5">
        <v>756.058</v>
      </c>
      <c r="C72" s="5" t="s">
        <v>5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>
      <c r="A73" s="4">
        <v>43619.958333333336</v>
      </c>
      <c r="B73" s="5">
        <v>750.057</v>
      </c>
      <c r="C73" s="5" t="s">
        <v>5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>
      <c r="A74" s="4">
        <v>43620.0</v>
      </c>
      <c r="B74" s="5">
        <v>750.056</v>
      </c>
      <c r="C74" s="5" t="s">
        <v>6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>
      <c r="A75" s="4">
        <v>43620.041666666664</v>
      </c>
      <c r="B75" s="5">
        <v>780.056</v>
      </c>
      <c r="C75" s="5" t="s">
        <v>6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>
      <c r="A76" s="4">
        <v>43620.083333333336</v>
      </c>
      <c r="B76" s="5">
        <v>828.058</v>
      </c>
      <c r="C76" s="5" t="s">
        <v>6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>
      <c r="A77" s="4">
        <v>43620.125</v>
      </c>
      <c r="B77" s="5">
        <v>756.057</v>
      </c>
      <c r="C77" s="5" t="s">
        <v>6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>
      <c r="A78" s="4">
        <v>43620.166666666664</v>
      </c>
      <c r="B78" s="5">
        <v>708.057</v>
      </c>
      <c r="C78" s="5" t="s">
        <v>6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>
      <c r="A79" s="4">
        <v>43620.208333333336</v>
      </c>
      <c r="B79" s="5">
        <v>756.058</v>
      </c>
      <c r="C79" s="5" t="s">
        <v>6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>
      <c r="A80" s="4">
        <v>43620.25</v>
      </c>
      <c r="B80" s="5">
        <v>750.058</v>
      </c>
      <c r="C80" s="5" t="s">
        <v>6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>
      <c r="A81" s="4">
        <v>43620.291666666664</v>
      </c>
      <c r="B81" s="5">
        <v>762.057</v>
      </c>
      <c r="C81" s="5" t="s">
        <v>6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>
      <c r="A82" s="4">
        <v>43620.333333333336</v>
      </c>
      <c r="B82" s="5">
        <v>780.055</v>
      </c>
      <c r="C82" s="5" t="s">
        <v>6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>
      <c r="A83" s="4">
        <v>43620.375</v>
      </c>
      <c r="B83" s="5">
        <v>822.054</v>
      </c>
      <c r="C83" s="5" t="s">
        <v>6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>
      <c r="A84" s="4">
        <v>43620.416666666664</v>
      </c>
      <c r="B84" s="5">
        <v>846.055</v>
      </c>
      <c r="C84" s="5" t="s">
        <v>6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>
      <c r="A85" s="4">
        <v>43620.458333333336</v>
      </c>
      <c r="B85" s="5">
        <v>804.055</v>
      </c>
      <c r="C85" s="5" t="s">
        <v>6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>
      <c r="A86" s="4">
        <v>43620.5</v>
      </c>
      <c r="B86" s="5">
        <v>870.056</v>
      </c>
      <c r="C86" s="5" t="s">
        <v>6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>
      <c r="A87" s="4">
        <v>43620.541666666664</v>
      </c>
      <c r="B87" s="5">
        <v>900.054</v>
      </c>
      <c r="C87" s="5" t="s">
        <v>6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>
      <c r="A88" s="4">
        <v>43620.583333333336</v>
      </c>
      <c r="B88" s="5">
        <v>870.054</v>
      </c>
      <c r="C88" s="5" t="s">
        <v>6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>
      <c r="A89" s="4">
        <v>43620.625</v>
      </c>
      <c r="B89" s="5">
        <v>834.055</v>
      </c>
      <c r="C89" s="5" t="s">
        <v>6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>
      <c r="A90" s="4">
        <v>43620.666666666664</v>
      </c>
      <c r="B90" s="5">
        <v>816.056</v>
      </c>
      <c r="C90" s="5" t="s">
        <v>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>
      <c r="A91" s="4">
        <v>43620.708333333336</v>
      </c>
      <c r="B91" s="5">
        <v>834.054</v>
      </c>
      <c r="C91" s="5" t="s">
        <v>6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>
      <c r="A92" s="4">
        <v>43620.75</v>
      </c>
      <c r="B92" s="5">
        <v>852.056</v>
      </c>
      <c r="C92" s="5" t="s">
        <v>6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>
      <c r="A93" s="4">
        <v>43620.791666666664</v>
      </c>
      <c r="B93" s="5">
        <v>840.056</v>
      </c>
      <c r="C93" s="5" t="s">
        <v>6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>
      <c r="A94" s="4">
        <v>43620.833333333336</v>
      </c>
      <c r="B94" s="5">
        <v>840.056</v>
      </c>
      <c r="C94" s="5" t="s">
        <v>6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>
      <c r="A95" s="4">
        <v>43620.875</v>
      </c>
      <c r="B95" s="5">
        <v>858.056</v>
      </c>
      <c r="C95" s="5" t="s">
        <v>6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>
      <c r="A96" s="4">
        <v>43620.916666666664</v>
      </c>
      <c r="B96" s="5">
        <v>780.057</v>
      </c>
      <c r="C96" s="5" t="s">
        <v>6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>
      <c r="A97" s="4">
        <v>43620.958333333336</v>
      </c>
      <c r="B97" s="5">
        <v>774.058</v>
      </c>
      <c r="C97" s="5" t="s">
        <v>6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>
      <c r="A98" s="4">
        <v>43621.0</v>
      </c>
      <c r="B98" s="5">
        <v>810.056</v>
      </c>
      <c r="C98" s="5" t="s">
        <v>7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>
      <c r="A99" s="4">
        <v>43621.041666666664</v>
      </c>
      <c r="B99" s="5">
        <v>786.055</v>
      </c>
      <c r="C99" s="5" t="s">
        <v>7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>
      <c r="A100" s="4">
        <v>43621.083333333336</v>
      </c>
      <c r="B100" s="5">
        <v>792.054</v>
      </c>
      <c r="C100" s="5" t="s">
        <v>7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>
      <c r="A101" s="4">
        <v>43621.125</v>
      </c>
      <c r="B101" s="5">
        <v>780.055</v>
      </c>
      <c r="C101" s="5" t="s">
        <v>7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>
      <c r="A102" s="4">
        <v>43621.166666666664</v>
      </c>
      <c r="B102" s="5">
        <v>708.055</v>
      </c>
      <c r="C102" s="5" t="s">
        <v>7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>
      <c r="A103" s="4">
        <v>43621.208333333336</v>
      </c>
      <c r="B103" s="5">
        <v>630.055</v>
      </c>
      <c r="C103" s="5" t="s">
        <v>7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>
      <c r="A104" s="4">
        <v>43621.25</v>
      </c>
      <c r="B104" s="5">
        <v>582.056</v>
      </c>
      <c r="C104" s="5" t="s">
        <v>7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>
      <c r="A105" s="4">
        <v>43621.291666666664</v>
      </c>
      <c r="B105" s="5">
        <v>522.057</v>
      </c>
      <c r="C105" s="5" t="s">
        <v>7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>
      <c r="A106" s="4">
        <v>43621.333333333336</v>
      </c>
      <c r="B106" s="5">
        <v>546.057</v>
      </c>
      <c r="C106" s="5" t="s">
        <v>7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>
      <c r="A107" s="4">
        <v>43621.375</v>
      </c>
      <c r="B107" s="5">
        <v>528.056</v>
      </c>
      <c r="C107" s="5" t="s">
        <v>7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>
      <c r="A108" s="4">
        <v>43621.416666666664</v>
      </c>
      <c r="B108" s="5">
        <v>528.056</v>
      </c>
      <c r="C108" s="5" t="s">
        <v>7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>
      <c r="A109" s="4">
        <v>43621.458333333336</v>
      </c>
      <c r="B109" s="5">
        <v>534.056</v>
      </c>
      <c r="C109" s="5" t="s">
        <v>7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>
      <c r="A110" s="4">
        <v>43621.5</v>
      </c>
      <c r="B110" s="5">
        <v>522.056</v>
      </c>
      <c r="C110" s="5" t="s">
        <v>7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>
      <c r="A111" s="4">
        <v>43621.541666666664</v>
      </c>
      <c r="B111" s="5">
        <v>522.056</v>
      </c>
      <c r="C111" s="5" t="s">
        <v>7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>
      <c r="A112" s="4">
        <v>43621.583333333336</v>
      </c>
      <c r="B112" s="5">
        <v>462.056</v>
      </c>
      <c r="C112" s="5" t="s">
        <v>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>
      <c r="A113" s="4">
        <v>43621.625</v>
      </c>
      <c r="B113" s="5">
        <v>432.056</v>
      </c>
      <c r="C113" s="5" t="s">
        <v>7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>
      <c r="A114" s="4">
        <v>43621.666666666664</v>
      </c>
      <c r="B114" s="5">
        <v>450.057</v>
      </c>
      <c r="C114" s="5" t="s">
        <v>7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>
      <c r="A115" s="4">
        <v>43621.708333333336</v>
      </c>
      <c r="B115" s="5">
        <v>462.058</v>
      </c>
      <c r="C115" s="5" t="s">
        <v>7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>
      <c r="A116" s="4">
        <v>43621.75</v>
      </c>
      <c r="B116" s="5">
        <v>522.058</v>
      </c>
      <c r="C116" s="5" t="s">
        <v>7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>
      <c r="A117" s="4">
        <v>43621.791666666664</v>
      </c>
      <c r="B117" s="5">
        <v>534.058</v>
      </c>
      <c r="C117" s="5" t="s">
        <v>7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>
      <c r="A118" s="4">
        <v>43621.833333333336</v>
      </c>
      <c r="B118" s="5">
        <v>546.058</v>
      </c>
      <c r="C118" s="5" t="s">
        <v>7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>
      <c r="A119" s="4">
        <v>43621.875</v>
      </c>
      <c r="B119" s="5">
        <v>552.057</v>
      </c>
      <c r="C119" s="5" t="s">
        <v>7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>
      <c r="A120" s="4">
        <v>43621.916666666664</v>
      </c>
      <c r="B120" s="5">
        <v>456.058</v>
      </c>
      <c r="C120" s="5" t="s">
        <v>7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>
      <c r="A121" s="4">
        <v>43621.958333333336</v>
      </c>
      <c r="B121" s="5">
        <v>438.058</v>
      </c>
      <c r="C121" s="5" t="s">
        <v>7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>
      <c r="A122" s="4">
        <v>43622.0</v>
      </c>
      <c r="B122" s="5">
        <v>444.057</v>
      </c>
      <c r="C122" s="5" t="s">
        <v>8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>
      <c r="A123" s="4">
        <v>43622.041666666664</v>
      </c>
      <c r="B123" s="5">
        <v>438.058</v>
      </c>
      <c r="C123" s="5" t="s">
        <v>8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>
      <c r="A124" s="4">
        <v>43622.083333333336</v>
      </c>
      <c r="B124" s="5">
        <v>486.058</v>
      </c>
      <c r="C124" s="5" t="s">
        <v>8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>
      <c r="A125" s="4">
        <v>43622.125</v>
      </c>
      <c r="B125" s="5">
        <v>516.058</v>
      </c>
      <c r="C125" s="5" t="s">
        <v>8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>
      <c r="A126" s="4">
        <v>43622.166666666664</v>
      </c>
      <c r="B126" s="5">
        <v>426.058</v>
      </c>
      <c r="C126" s="5" t="s">
        <v>8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>
      <c r="A127" s="4">
        <v>43622.208333333336</v>
      </c>
      <c r="B127" s="5">
        <v>474.058</v>
      </c>
      <c r="C127" s="5" t="s">
        <v>8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>
      <c r="A128" s="4">
        <v>43622.25</v>
      </c>
      <c r="B128" s="5">
        <v>486.059</v>
      </c>
      <c r="C128" s="5" t="s">
        <v>8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>
      <c r="A129" s="4">
        <v>43622.291666666664</v>
      </c>
      <c r="B129" s="5">
        <v>486.059</v>
      </c>
      <c r="C129" s="5" t="s">
        <v>8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>
      <c r="A130" s="4">
        <v>43622.333333333336</v>
      </c>
      <c r="B130" s="5">
        <v>498.058</v>
      </c>
      <c r="C130" s="5" t="s">
        <v>8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>
      <c r="A131" s="4">
        <v>43622.375</v>
      </c>
      <c r="B131" s="5">
        <v>504.058</v>
      </c>
      <c r="C131" s="5" t="s">
        <v>8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>
      <c r="A132" s="4">
        <v>43622.416666666664</v>
      </c>
      <c r="B132" s="5">
        <v>510.056</v>
      </c>
      <c r="C132" s="5" t="s">
        <v>8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>
      <c r="A133" s="4">
        <v>43622.458333333336</v>
      </c>
      <c r="B133" s="5">
        <v>480.056</v>
      </c>
      <c r="C133" s="5" t="s">
        <v>8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>
      <c r="A134" s="4">
        <v>43622.5</v>
      </c>
      <c r="B134" s="5">
        <v>486.056</v>
      </c>
      <c r="C134" s="5" t="s">
        <v>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>
      <c r="A135" s="4">
        <v>43622.541666666664</v>
      </c>
      <c r="B135" s="5">
        <v>504.058</v>
      </c>
      <c r="C135" s="5" t="s">
        <v>8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>
      <c r="A136" s="4">
        <v>43622.583333333336</v>
      </c>
      <c r="B136" s="5">
        <v>480.058</v>
      </c>
      <c r="C136" s="5" t="s">
        <v>8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>
      <c r="A137" s="4">
        <v>43622.625</v>
      </c>
      <c r="B137" s="5">
        <v>444.06</v>
      </c>
      <c r="C137" s="5" t="s">
        <v>8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>
      <c r="A138" s="4">
        <v>43622.666666666664</v>
      </c>
      <c r="B138" s="5">
        <v>450.06</v>
      </c>
      <c r="C138" s="5" t="s">
        <v>8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>
      <c r="A139" s="4">
        <v>43622.708333333336</v>
      </c>
      <c r="B139" s="5">
        <v>450.059</v>
      </c>
      <c r="C139" s="5" t="s">
        <v>8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>
      <c r="A140" s="4">
        <v>43622.75</v>
      </c>
      <c r="B140" s="5">
        <v>474.058</v>
      </c>
      <c r="C140" s="5" t="s">
        <v>8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>
      <c r="A141" s="4">
        <v>43622.791666666664</v>
      </c>
      <c r="B141" s="5">
        <v>438.058</v>
      </c>
      <c r="C141" s="5" t="s">
        <v>8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>
      <c r="A142" s="4">
        <v>43622.833333333336</v>
      </c>
      <c r="B142" s="5">
        <v>480.057</v>
      </c>
      <c r="C142" s="5" t="s">
        <v>8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>
      <c r="A143" s="4">
        <v>43622.875</v>
      </c>
      <c r="B143" s="5">
        <v>498.057</v>
      </c>
      <c r="C143" s="5" t="s">
        <v>8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>
      <c r="A144" s="4">
        <v>43622.916666666664</v>
      </c>
      <c r="B144" s="5">
        <v>462.058</v>
      </c>
      <c r="C144" s="5" t="s">
        <v>8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>
      <c r="A145" s="4">
        <v>43622.958333333336</v>
      </c>
      <c r="B145" s="5">
        <v>528.058</v>
      </c>
      <c r="C145" s="5" t="s">
        <v>8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>
      <c r="A146" s="4">
        <v>43623.0</v>
      </c>
      <c r="B146" s="5">
        <v>516.056</v>
      </c>
      <c r="C146" s="5" t="s">
        <v>9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>
      <c r="A147" s="4">
        <v>43623.041666666664</v>
      </c>
      <c r="B147" s="5">
        <v>504.056</v>
      </c>
      <c r="C147" s="5" t="s">
        <v>9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>
      <c r="A148" s="4">
        <v>43623.083333333336</v>
      </c>
      <c r="B148" s="5">
        <v>540.056</v>
      </c>
      <c r="C148" s="5" t="s">
        <v>9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>
      <c r="A149" s="4">
        <v>43623.125</v>
      </c>
      <c r="B149" s="5">
        <v>492.055</v>
      </c>
      <c r="C149" s="5" t="s">
        <v>9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>
      <c r="A150" s="4">
        <v>43623.166666666664</v>
      </c>
      <c r="B150" s="5">
        <v>456.055</v>
      </c>
      <c r="C150" s="5" t="s">
        <v>9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>
      <c r="A151" s="4">
        <v>43623.208333333336</v>
      </c>
      <c r="B151" s="5">
        <v>456.056</v>
      </c>
      <c r="C151" s="5" t="s">
        <v>9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>
      <c r="A152" s="4">
        <v>43623.25</v>
      </c>
      <c r="B152" s="5">
        <v>414.057</v>
      </c>
      <c r="C152" s="5" t="s">
        <v>9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>
      <c r="A153" s="4">
        <v>43623.291666666664</v>
      </c>
      <c r="B153" s="5">
        <v>468.057</v>
      </c>
      <c r="C153" s="5" t="s">
        <v>9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>
      <c r="A154" s="4">
        <v>43623.333333333336</v>
      </c>
      <c r="B154" s="5">
        <v>546.058</v>
      </c>
      <c r="C154" s="5" t="s">
        <v>9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>
      <c r="A155" s="4">
        <v>43623.375</v>
      </c>
      <c r="B155" s="5">
        <v>522.058</v>
      </c>
      <c r="C155" s="5" t="s">
        <v>9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>
      <c r="A156" s="4">
        <v>43623.416666666664</v>
      </c>
      <c r="B156" s="5">
        <v>498.056</v>
      </c>
      <c r="C156" s="5" t="s">
        <v>9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>
      <c r="A157" s="4">
        <v>43623.458333333336</v>
      </c>
      <c r="B157" s="5">
        <v>414.057</v>
      </c>
      <c r="C157" s="5" t="s">
        <v>9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>
      <c r="A158" s="4">
        <v>43623.5</v>
      </c>
      <c r="B158" s="5">
        <v>426.056</v>
      </c>
      <c r="C158" s="5" t="s">
        <v>9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>
      <c r="A159" s="4">
        <v>43623.541666666664</v>
      </c>
      <c r="B159" s="5">
        <v>468.056</v>
      </c>
      <c r="C159" s="5" t="s">
        <v>9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>
      <c r="A160" s="4">
        <v>43623.583333333336</v>
      </c>
      <c r="B160" s="5">
        <v>492.056</v>
      </c>
      <c r="C160" s="5" t="s">
        <v>9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>
      <c r="A161" s="4">
        <v>43623.625</v>
      </c>
      <c r="B161" s="5">
        <v>432.057</v>
      </c>
      <c r="C161" s="5" t="s">
        <v>9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>
      <c r="A162" s="4">
        <v>43623.666666666664</v>
      </c>
      <c r="B162" s="5">
        <v>438.057</v>
      </c>
      <c r="C162" s="5" t="s">
        <v>9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>
      <c r="A163" s="4">
        <v>43623.708333333336</v>
      </c>
      <c r="B163" s="5">
        <v>522.058</v>
      </c>
      <c r="C163" s="5" t="s">
        <v>9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>
      <c r="A164" s="4">
        <v>43623.75</v>
      </c>
      <c r="B164" s="5">
        <v>540.058</v>
      </c>
      <c r="C164" s="5" t="s">
        <v>9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>
      <c r="A165" s="4">
        <v>43623.791666666664</v>
      </c>
      <c r="B165" s="5">
        <v>504.057</v>
      </c>
      <c r="C165" s="5" t="s">
        <v>9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>
      <c r="A166" s="4">
        <v>43623.833333333336</v>
      </c>
      <c r="B166" s="5">
        <v>534.057</v>
      </c>
      <c r="C166" s="5" t="s">
        <v>9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>
      <c r="A167" s="4">
        <v>43623.875</v>
      </c>
      <c r="B167" s="5">
        <v>534.058</v>
      </c>
      <c r="C167" s="5" t="s">
        <v>9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>
      <c r="A168" s="4">
        <v>43623.916666666664</v>
      </c>
      <c r="B168" s="5">
        <v>462.058</v>
      </c>
      <c r="C168" s="5" t="s">
        <v>9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>
      <c r="A169" s="4">
        <v>43623.958333333336</v>
      </c>
      <c r="B169" s="5">
        <v>438.056</v>
      </c>
      <c r="C169" s="5" t="s">
        <v>9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>
      <c r="A170" s="4">
        <v>43624.0</v>
      </c>
      <c r="B170" s="5">
        <v>420.056</v>
      </c>
      <c r="C170" s="5" t="s">
        <v>3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>
      <c r="A171" s="4">
        <v>43624.041666666664</v>
      </c>
      <c r="B171" s="5">
        <v>462.056</v>
      </c>
      <c r="C171" s="5" t="s">
        <v>3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>
      <c r="A172" s="4">
        <v>43624.083333333336</v>
      </c>
      <c r="B172" s="5">
        <v>480.056</v>
      </c>
      <c r="C172" s="5" t="s">
        <v>3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>
      <c r="A173" s="4">
        <v>43624.125</v>
      </c>
      <c r="B173" s="5">
        <v>450.056</v>
      </c>
      <c r="C173" s="5" t="s">
        <v>3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>
      <c r="A174" s="4">
        <v>43624.166666666664</v>
      </c>
      <c r="B174" s="5">
        <v>456.056</v>
      </c>
      <c r="C174" s="5" t="s">
        <v>3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>
      <c r="A175" s="4">
        <v>43624.208333333336</v>
      </c>
      <c r="B175" s="5">
        <v>522.056</v>
      </c>
      <c r="C175" s="5" t="s">
        <v>3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>
      <c r="A176" s="4">
        <v>43624.25</v>
      </c>
      <c r="B176" s="5">
        <v>486.057</v>
      </c>
      <c r="C176" s="5" t="s">
        <v>3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>
      <c r="A177" s="4">
        <v>43624.291666666664</v>
      </c>
      <c r="B177" s="5">
        <v>600.058</v>
      </c>
      <c r="C177" s="5" t="s">
        <v>3</v>
      </c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>
      <c r="A178" s="4">
        <v>43624.333333333336</v>
      </c>
      <c r="B178" s="5">
        <v>636.056</v>
      </c>
      <c r="C178" s="5" t="s">
        <v>3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>
      <c r="A179" s="4">
        <v>43624.375</v>
      </c>
      <c r="B179" s="5">
        <v>636.057</v>
      </c>
      <c r="C179" s="5" t="s">
        <v>3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>
      <c r="A180" s="4">
        <v>43624.416666666664</v>
      </c>
      <c r="B180" s="5">
        <v>666.058</v>
      </c>
      <c r="C180" s="5" t="s">
        <v>3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>
      <c r="A181" s="4">
        <v>43624.458333333336</v>
      </c>
      <c r="B181" s="5">
        <v>648.056</v>
      </c>
      <c r="C181" s="5" t="s">
        <v>3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>
      <c r="A182" s="4">
        <v>43624.5</v>
      </c>
      <c r="B182" s="5">
        <v>648.056</v>
      </c>
      <c r="C182" s="5" t="s">
        <v>3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>
      <c r="A183" s="4">
        <v>43624.541666666664</v>
      </c>
      <c r="B183" s="5">
        <v>642.056</v>
      </c>
      <c r="C183" s="5" t="s">
        <v>3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>
      <c r="A184" s="4">
        <v>43624.583333333336</v>
      </c>
      <c r="B184" s="5">
        <v>570.056</v>
      </c>
      <c r="C184" s="5" t="s">
        <v>3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>
      <c r="A185" s="4">
        <v>43624.625</v>
      </c>
      <c r="B185" s="5">
        <v>552.056</v>
      </c>
      <c r="C185" s="5" t="s">
        <v>3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>
      <c r="A186" s="4">
        <v>43624.666666666664</v>
      </c>
      <c r="B186" s="5">
        <v>576.057</v>
      </c>
      <c r="C186" s="5" t="s">
        <v>3</v>
      </c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>
      <c r="A187" s="4">
        <v>43624.708333333336</v>
      </c>
      <c r="B187" s="5">
        <v>594.057</v>
      </c>
      <c r="C187" s="5" t="s">
        <v>3</v>
      </c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>
      <c r="A188" s="4">
        <v>43624.75</v>
      </c>
      <c r="B188" s="5">
        <v>618.057</v>
      </c>
      <c r="C188" s="5" t="s">
        <v>3</v>
      </c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>
      <c r="A189" s="4">
        <v>43624.791666666664</v>
      </c>
      <c r="B189" s="5">
        <v>636.058</v>
      </c>
      <c r="C189" s="5" t="s">
        <v>3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>
      <c r="A190" s="4">
        <v>43624.833333333336</v>
      </c>
      <c r="B190" s="5">
        <v>672.058</v>
      </c>
      <c r="C190" s="5" t="s">
        <v>3</v>
      </c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>
      <c r="A191" s="4">
        <v>43624.875</v>
      </c>
      <c r="B191" s="5">
        <v>702.058</v>
      </c>
      <c r="C191" s="5" t="s">
        <v>3</v>
      </c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>
      <c r="A192" s="4">
        <v>43624.916666666664</v>
      </c>
      <c r="B192" s="5">
        <v>678.057</v>
      </c>
      <c r="C192" s="5" t="s">
        <v>3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>
      <c r="A193" s="4">
        <v>43624.958333333336</v>
      </c>
      <c r="B193" s="5">
        <v>732.056</v>
      </c>
      <c r="C193" s="5" t="s">
        <v>3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>
      <c r="A194" s="4">
        <v>43625.0</v>
      </c>
      <c r="B194" s="5">
        <v>1602.056</v>
      </c>
      <c r="C194" s="5" t="s">
        <v>4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>
      <c r="A195" s="4">
        <v>43625.041666666664</v>
      </c>
      <c r="B195" s="5">
        <v>1530.056</v>
      </c>
      <c r="C195" s="5" t="s">
        <v>4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>
      <c r="A196" s="4">
        <v>43625.083333333336</v>
      </c>
      <c r="B196" s="5">
        <v>1632.056</v>
      </c>
      <c r="C196" s="5" t="s">
        <v>4</v>
      </c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>
      <c r="A197" s="4">
        <v>43625.125</v>
      </c>
      <c r="B197" s="5">
        <v>1500.054</v>
      </c>
      <c r="C197" s="5" t="s">
        <v>4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>
      <c r="A198" s="4">
        <v>43625.166666666664</v>
      </c>
      <c r="B198" s="5">
        <v>1446.054</v>
      </c>
      <c r="C198" s="5" t="s">
        <v>4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>
      <c r="A199" s="4">
        <v>43625.208333333336</v>
      </c>
      <c r="B199" s="5">
        <v>1530.056</v>
      </c>
      <c r="C199" s="5" t="s">
        <v>4</v>
      </c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>
      <c r="A200" s="4">
        <v>43625.25</v>
      </c>
      <c r="B200" s="5">
        <v>1332.056</v>
      </c>
      <c r="C200" s="5" t="s">
        <v>4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>
      <c r="A201" s="4">
        <v>43625.291666666664</v>
      </c>
      <c r="B201" s="5">
        <v>1158.059</v>
      </c>
      <c r="C201" s="5" t="s">
        <v>4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>
      <c r="A202" s="4">
        <v>43625.333333333336</v>
      </c>
      <c r="B202" s="5">
        <v>1392.06</v>
      </c>
      <c r="C202" s="5" t="s">
        <v>4</v>
      </c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>
      <c r="A203" s="4">
        <v>43625.375</v>
      </c>
      <c r="B203" s="5">
        <v>1428.058</v>
      </c>
      <c r="C203" s="5" t="s">
        <v>4</v>
      </c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>
      <c r="A204" s="4">
        <v>43625.416666666664</v>
      </c>
      <c r="B204" s="5">
        <v>1602.058</v>
      </c>
      <c r="C204" s="5" t="s">
        <v>4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>
      <c r="A205" s="4">
        <v>43625.458333333336</v>
      </c>
      <c r="B205" s="5">
        <v>1422.058</v>
      </c>
      <c r="C205" s="5" t="s">
        <v>4</v>
      </c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>
      <c r="A206" s="4">
        <v>43625.5</v>
      </c>
      <c r="B206" s="5">
        <v>1416.056</v>
      </c>
      <c r="C206" s="5" t="s">
        <v>4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>
      <c r="A207" s="4">
        <v>43625.541666666664</v>
      </c>
      <c r="B207" s="5">
        <v>1614.056</v>
      </c>
      <c r="C207" s="5" t="s">
        <v>4</v>
      </c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>
      <c r="A208" s="4">
        <v>43625.583333333336</v>
      </c>
      <c r="B208" s="5">
        <v>1416.056</v>
      </c>
      <c r="C208" s="5" t="s">
        <v>4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>
      <c r="A209" s="4">
        <v>43625.625</v>
      </c>
      <c r="B209" s="5">
        <v>1386.056</v>
      </c>
      <c r="C209" s="5" t="s">
        <v>4</v>
      </c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>
      <c r="A210" s="4">
        <v>43625.666666666664</v>
      </c>
      <c r="B210" s="5">
        <v>1638.056</v>
      </c>
      <c r="C210" s="5" t="s">
        <v>4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>
      <c r="A211" s="4">
        <v>43625.708333333336</v>
      </c>
      <c r="B211" s="5">
        <v>1656.056</v>
      </c>
      <c r="C211" s="5" t="s">
        <v>4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>
      <c r="A212" s="4">
        <v>43625.75</v>
      </c>
      <c r="B212" s="5">
        <v>1686.057</v>
      </c>
      <c r="C212" s="5" t="s">
        <v>4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>
      <c r="A213" s="4">
        <v>43625.791666666664</v>
      </c>
      <c r="B213" s="5">
        <v>1626.058</v>
      </c>
      <c r="C213" s="5" t="s">
        <v>4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>
      <c r="A214" s="4">
        <v>43625.833333333336</v>
      </c>
      <c r="B214" s="5">
        <v>1278.058</v>
      </c>
      <c r="C214" s="5" t="s">
        <v>4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>
      <c r="A215" s="4">
        <v>43625.875</v>
      </c>
      <c r="B215" s="5">
        <v>1230.058</v>
      </c>
      <c r="C215" s="5" t="s">
        <v>4</v>
      </c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>
      <c r="A216" s="4">
        <v>43625.916666666664</v>
      </c>
      <c r="B216" s="5">
        <v>1356.058</v>
      </c>
      <c r="C216" s="5" t="s">
        <v>4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>
      <c r="A217" s="4">
        <v>43625.958333333336</v>
      </c>
      <c r="B217" s="5">
        <v>1380.057</v>
      </c>
      <c r="C217" s="5" t="s">
        <v>4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>
      <c r="A218" s="4">
        <v>43626.0</v>
      </c>
      <c r="B218" s="5">
        <v>1740.054</v>
      </c>
      <c r="C218" s="5" t="s">
        <v>5</v>
      </c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>
      <c r="A219" s="4">
        <v>43626.041666666664</v>
      </c>
      <c r="B219" s="5">
        <v>1644.056</v>
      </c>
      <c r="C219" s="5" t="s">
        <v>5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>
      <c r="A220" s="4">
        <v>43626.083333333336</v>
      </c>
      <c r="B220" s="5">
        <v>1644.055</v>
      </c>
      <c r="C220" s="5" t="s">
        <v>5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>
      <c r="A221" s="4">
        <v>43626.125</v>
      </c>
      <c r="B221" s="5">
        <v>1590.054</v>
      </c>
      <c r="C221" s="5" t="s">
        <v>5</v>
      </c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>
      <c r="A222" s="4">
        <v>43626.166666666664</v>
      </c>
      <c r="B222" s="5">
        <v>1428.054</v>
      </c>
      <c r="C222" s="5" t="s">
        <v>5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>
      <c r="A223" s="4">
        <v>43626.208333333336</v>
      </c>
      <c r="B223" s="5">
        <v>1548.054</v>
      </c>
      <c r="C223" s="5" t="s">
        <v>5</v>
      </c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>
      <c r="A224" s="4">
        <v>43626.25</v>
      </c>
      <c r="B224" s="5">
        <v>1260.056</v>
      </c>
      <c r="C224" s="5" t="s">
        <v>5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>
      <c r="A225" s="4">
        <v>43626.291666666664</v>
      </c>
      <c r="B225" s="5">
        <v>1356.056</v>
      </c>
      <c r="C225" s="5" t="s">
        <v>5</v>
      </c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>
      <c r="A226" s="4">
        <v>43626.333333333336</v>
      </c>
      <c r="B226" s="5">
        <v>1614.056</v>
      </c>
      <c r="C226" s="5" t="s">
        <v>5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>
      <c r="A227" s="4">
        <v>43626.375</v>
      </c>
      <c r="B227" s="5">
        <v>1740.056</v>
      </c>
      <c r="C227" s="5" t="s">
        <v>5</v>
      </c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>
      <c r="A228" s="4">
        <v>43626.416666666664</v>
      </c>
      <c r="B228" s="5">
        <v>1704.056</v>
      </c>
      <c r="C228" s="5" t="s">
        <v>5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>
      <c r="A229" s="4">
        <v>43626.458333333336</v>
      </c>
      <c r="B229" s="5">
        <v>1704.056</v>
      </c>
      <c r="C229" s="5" t="s">
        <v>5</v>
      </c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>
      <c r="A230" s="4">
        <v>43626.5</v>
      </c>
      <c r="B230" s="5">
        <v>1674.055</v>
      </c>
      <c r="C230" s="5" t="s">
        <v>5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>
      <c r="A231" s="4">
        <v>43626.541666666664</v>
      </c>
      <c r="B231" s="5">
        <v>1656.056</v>
      </c>
      <c r="C231" s="5" t="s">
        <v>5</v>
      </c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>
      <c r="A232" s="4">
        <v>43626.583333333336</v>
      </c>
      <c r="B232" s="5">
        <v>1320.058</v>
      </c>
      <c r="C232" s="5" t="s">
        <v>5</v>
      </c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>
      <c r="A233" s="4">
        <v>43626.625</v>
      </c>
      <c r="B233" s="5">
        <v>1674.058</v>
      </c>
      <c r="C233" s="5" t="s">
        <v>5</v>
      </c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>
      <c r="A234" s="4">
        <v>43626.666666666664</v>
      </c>
      <c r="B234" s="5">
        <v>1758.057</v>
      </c>
      <c r="C234" s="5" t="s">
        <v>5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>
      <c r="A235" s="4">
        <v>43626.708333333336</v>
      </c>
      <c r="B235" s="5">
        <v>1710.056</v>
      </c>
      <c r="C235" s="5" t="s">
        <v>5</v>
      </c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>
      <c r="A236" s="4">
        <v>43626.75</v>
      </c>
      <c r="B236" s="5">
        <v>1728.056</v>
      </c>
      <c r="C236" s="5" t="s">
        <v>5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>
      <c r="A237" s="4">
        <v>43626.791666666664</v>
      </c>
      <c r="B237" s="5">
        <v>1788.057</v>
      </c>
      <c r="C237" s="5" t="s">
        <v>5</v>
      </c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>
      <c r="A238" s="4">
        <v>43626.833333333336</v>
      </c>
      <c r="B238" s="5">
        <v>1692.058</v>
      </c>
      <c r="C238" s="5" t="s">
        <v>5</v>
      </c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>
      <c r="A239" s="4">
        <v>43626.875</v>
      </c>
      <c r="B239" s="5">
        <v>1368.056</v>
      </c>
      <c r="C239" s="5" t="s">
        <v>5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>
      <c r="A240" s="4">
        <v>43626.916666666664</v>
      </c>
      <c r="B240" s="5">
        <v>1680.056</v>
      </c>
      <c r="C240" s="5" t="s">
        <v>5</v>
      </c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>
      <c r="A241" s="4">
        <v>43626.958333333336</v>
      </c>
      <c r="B241" s="5">
        <v>1806.056</v>
      </c>
      <c r="C241" s="5" t="s">
        <v>5</v>
      </c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>
      <c r="A242" s="4">
        <v>43627.0</v>
      </c>
      <c r="B242" s="5">
        <v>1848.056</v>
      </c>
      <c r="C242" s="5" t="s">
        <v>6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>
      <c r="A243" s="4">
        <v>43627.041666666664</v>
      </c>
      <c r="B243" s="5">
        <v>1770.054</v>
      </c>
      <c r="C243" s="5" t="s">
        <v>6</v>
      </c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>
      <c r="A244" s="4">
        <v>43627.083333333336</v>
      </c>
      <c r="B244" s="5">
        <v>1842.056</v>
      </c>
      <c r="C244" s="5" t="s">
        <v>6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>
      <c r="A245" s="4">
        <v>43627.125</v>
      </c>
      <c r="B245" s="5">
        <v>1818.056</v>
      </c>
      <c r="C245" s="5" t="s">
        <v>6</v>
      </c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>
      <c r="A246" s="4">
        <v>43627.166666666664</v>
      </c>
      <c r="B246" s="5">
        <v>1680.056</v>
      </c>
      <c r="C246" s="5" t="s">
        <v>6</v>
      </c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>
      <c r="A247" s="4">
        <v>43627.208333333336</v>
      </c>
      <c r="B247" s="5">
        <v>1644.057</v>
      </c>
      <c r="C247" s="5" t="s">
        <v>6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>
      <c r="A248" s="4">
        <v>43627.25</v>
      </c>
      <c r="B248" s="5">
        <v>1242.057</v>
      </c>
      <c r="C248" s="5" t="s">
        <v>6</v>
      </c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>
      <c r="A249" s="4">
        <v>43627.291666666664</v>
      </c>
      <c r="B249" s="5">
        <v>1260.057</v>
      </c>
      <c r="C249" s="5" t="s">
        <v>6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>
      <c r="A250" s="4">
        <v>43627.333333333336</v>
      </c>
      <c r="B250" s="5">
        <v>1710.055</v>
      </c>
      <c r="C250" s="5" t="s">
        <v>6</v>
      </c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>
      <c r="A251" s="4">
        <v>43627.375</v>
      </c>
      <c r="B251" s="5">
        <v>1872.056</v>
      </c>
      <c r="C251" s="5" t="s">
        <v>6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>
      <c r="A252" s="4">
        <v>43627.416666666664</v>
      </c>
      <c r="B252" s="5">
        <v>1908.056</v>
      </c>
      <c r="C252" s="5" t="s">
        <v>6</v>
      </c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>
      <c r="A253" s="4">
        <v>43627.458333333336</v>
      </c>
      <c r="B253" s="5">
        <v>1992.056</v>
      </c>
      <c r="C253" s="5" t="s">
        <v>6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>
      <c r="A254" s="4">
        <v>43627.5</v>
      </c>
      <c r="B254" s="5">
        <v>1938.056</v>
      </c>
      <c r="C254" s="5" t="s">
        <v>6</v>
      </c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>
      <c r="A255" s="4">
        <v>43627.541666666664</v>
      </c>
      <c r="B255" s="5">
        <v>1848.056</v>
      </c>
      <c r="C255" s="5" t="s">
        <v>6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>
      <c r="A256" s="4">
        <v>43627.583333333336</v>
      </c>
      <c r="B256" s="5">
        <v>1422.056</v>
      </c>
      <c r="C256" s="5" t="s">
        <v>6</v>
      </c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>
      <c r="A257" s="4">
        <v>43627.625</v>
      </c>
      <c r="B257" s="5">
        <v>1440.056</v>
      </c>
      <c r="C257" s="5" t="s">
        <v>6</v>
      </c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>
      <c r="A258" s="4">
        <v>43627.666666666664</v>
      </c>
      <c r="B258" s="5">
        <v>1386.056</v>
      </c>
      <c r="C258" s="5" t="s">
        <v>6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>
      <c r="A259" s="4">
        <v>43627.708333333336</v>
      </c>
      <c r="B259" s="5">
        <v>1158.057</v>
      </c>
      <c r="C259" s="5" t="s">
        <v>6</v>
      </c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>
      <c r="A260" s="4">
        <v>43627.75</v>
      </c>
      <c r="B260" s="5">
        <v>1026.058</v>
      </c>
      <c r="C260" s="5" t="s">
        <v>6</v>
      </c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>
      <c r="A261" s="4">
        <v>43627.791666666664</v>
      </c>
      <c r="B261" s="5">
        <v>1026.057</v>
      </c>
      <c r="C261" s="5" t="s">
        <v>6</v>
      </c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>
      <c r="A262" s="4">
        <v>43627.833333333336</v>
      </c>
      <c r="B262" s="5">
        <v>1062.056</v>
      </c>
      <c r="C262" s="5" t="s">
        <v>6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>
      <c r="A263" s="4">
        <v>43627.875</v>
      </c>
      <c r="B263" s="5">
        <v>1206.056</v>
      </c>
      <c r="C263" s="5" t="s">
        <v>6</v>
      </c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>
      <c r="A264" s="4">
        <v>43627.916666666664</v>
      </c>
      <c r="B264" s="5">
        <v>1638.056</v>
      </c>
      <c r="C264" s="5" t="s">
        <v>6</v>
      </c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>
      <c r="A265" s="4">
        <v>43627.958333333336</v>
      </c>
      <c r="B265" s="5">
        <v>1806.056</v>
      </c>
      <c r="C265" s="5" t="s">
        <v>6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>
      <c r="A266" s="4">
        <v>43628.0</v>
      </c>
      <c r="B266" s="5">
        <v>1728.055</v>
      </c>
      <c r="C266" s="5" t="s">
        <v>7</v>
      </c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>
      <c r="A267" s="4">
        <v>43628.041666666664</v>
      </c>
      <c r="B267" s="5">
        <v>1728.054</v>
      </c>
      <c r="C267" s="5" t="s">
        <v>7</v>
      </c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>
      <c r="A268" s="4">
        <v>43628.083333333336</v>
      </c>
      <c r="B268" s="5">
        <v>1800.055</v>
      </c>
      <c r="C268" s="5" t="s">
        <v>7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>
      <c r="A269" s="4">
        <v>43628.125</v>
      </c>
      <c r="B269" s="5">
        <v>1788.056</v>
      </c>
      <c r="C269" s="5" t="s">
        <v>7</v>
      </c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>
      <c r="A270" s="4">
        <v>43628.166666666664</v>
      </c>
      <c r="B270" s="5">
        <v>1554.056</v>
      </c>
      <c r="C270" s="5" t="s">
        <v>7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>
      <c r="A271" s="4">
        <v>43628.208333333336</v>
      </c>
      <c r="B271" s="5">
        <v>1596.056</v>
      </c>
      <c r="C271" s="5" t="s">
        <v>7</v>
      </c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>
      <c r="A272" s="4">
        <v>43628.25</v>
      </c>
      <c r="B272" s="5">
        <v>1536.056</v>
      </c>
      <c r="C272" s="5" t="s">
        <v>7</v>
      </c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>
      <c r="A273" s="4">
        <v>43628.291666666664</v>
      </c>
      <c r="B273" s="5">
        <v>1386.056</v>
      </c>
      <c r="C273" s="5" t="s">
        <v>7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>
      <c r="A274" s="4">
        <v>43628.333333333336</v>
      </c>
      <c r="B274" s="5">
        <v>1320.055</v>
      </c>
      <c r="C274" s="5" t="s">
        <v>7</v>
      </c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>
      <c r="A275" s="4">
        <v>43628.375</v>
      </c>
      <c r="B275" s="5">
        <v>1524.054</v>
      </c>
      <c r="C275" s="5" t="s">
        <v>7</v>
      </c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>
      <c r="A276" s="4">
        <v>43628.416666666664</v>
      </c>
      <c r="B276" s="5">
        <v>1668.054</v>
      </c>
      <c r="C276" s="5" t="s">
        <v>7</v>
      </c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>
      <c r="A277" s="4">
        <v>43628.458333333336</v>
      </c>
      <c r="B277" s="5">
        <v>1794.054</v>
      </c>
      <c r="C277" s="5" t="s">
        <v>7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>
      <c r="A278" s="4">
        <v>43628.5</v>
      </c>
      <c r="B278" s="5">
        <v>1812.054</v>
      </c>
      <c r="C278" s="5" t="s">
        <v>7</v>
      </c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>
      <c r="A279" s="4">
        <v>43628.541666666664</v>
      </c>
      <c r="B279" s="5">
        <v>1872.054</v>
      </c>
      <c r="C279" s="5" t="s">
        <v>7</v>
      </c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>
      <c r="A280" s="4">
        <v>43628.583333333336</v>
      </c>
      <c r="B280" s="5">
        <v>1914.054</v>
      </c>
      <c r="C280" s="5" t="s">
        <v>7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>
      <c r="A281" s="4">
        <v>43628.625</v>
      </c>
      <c r="B281" s="5">
        <v>1830.054</v>
      </c>
      <c r="C281" s="5" t="s">
        <v>7</v>
      </c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>
      <c r="A282" s="4">
        <v>43628.666666666664</v>
      </c>
      <c r="B282" s="5">
        <v>1872.054</v>
      </c>
      <c r="C282" s="5" t="s">
        <v>7</v>
      </c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>
      <c r="A283" s="4">
        <v>43628.708333333336</v>
      </c>
      <c r="B283" s="5">
        <v>1794.054</v>
      </c>
      <c r="C283" s="5" t="s">
        <v>7</v>
      </c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>
      <c r="A284" s="4">
        <v>43628.75</v>
      </c>
      <c r="B284" s="5">
        <v>1818.054</v>
      </c>
      <c r="C284" s="5" t="s">
        <v>7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>
      <c r="A285" s="4">
        <v>43628.791666666664</v>
      </c>
      <c r="B285" s="5">
        <v>1734.056</v>
      </c>
      <c r="C285" s="5" t="s">
        <v>7</v>
      </c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>
      <c r="A286" s="4">
        <v>43628.833333333336</v>
      </c>
      <c r="B286" s="5">
        <v>1764.056</v>
      </c>
      <c r="C286" s="5" t="s">
        <v>7</v>
      </c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>
      <c r="A287" s="4">
        <v>43628.875</v>
      </c>
      <c r="B287" s="5">
        <v>1434.056</v>
      </c>
      <c r="C287" s="5" t="s">
        <v>7</v>
      </c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>
      <c r="A288" s="4">
        <v>43628.916666666664</v>
      </c>
      <c r="B288" s="5">
        <v>1776.056</v>
      </c>
      <c r="C288" s="5" t="s">
        <v>7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>
      <c r="A289" s="4">
        <v>43628.958333333336</v>
      </c>
      <c r="B289" s="5">
        <v>1818.055</v>
      </c>
      <c r="C289" s="5" t="s">
        <v>7</v>
      </c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>
      <c r="A290" s="4">
        <v>43629.0</v>
      </c>
      <c r="B290" s="5">
        <v>1674.054</v>
      </c>
      <c r="C290" s="5" t="s">
        <v>8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>
      <c r="A291" s="4">
        <v>43629.041666666664</v>
      </c>
      <c r="B291" s="5">
        <v>1782.054</v>
      </c>
      <c r="C291" s="5" t="s">
        <v>8</v>
      </c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>
      <c r="A292" s="4">
        <v>43629.083333333336</v>
      </c>
      <c r="B292" s="5">
        <v>1746.054</v>
      </c>
      <c r="C292" s="5" t="s">
        <v>8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>
      <c r="A293" s="4">
        <v>43629.125</v>
      </c>
      <c r="B293" s="5">
        <v>1776.056</v>
      </c>
      <c r="C293" s="5" t="s">
        <v>8</v>
      </c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>
      <c r="A294" s="4">
        <v>43629.166666666664</v>
      </c>
      <c r="B294" s="5">
        <v>1644.056</v>
      </c>
      <c r="C294" s="5" t="s">
        <v>8</v>
      </c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>
      <c r="A295" s="4">
        <v>43629.208333333336</v>
      </c>
      <c r="B295" s="5">
        <v>1746.056</v>
      </c>
      <c r="C295" s="5" t="s">
        <v>8</v>
      </c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>
      <c r="A296" s="4">
        <v>43629.25</v>
      </c>
      <c r="B296" s="5">
        <v>1320.056</v>
      </c>
      <c r="C296" s="5" t="s">
        <v>8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>
      <c r="A297" s="4">
        <v>43629.291666666664</v>
      </c>
      <c r="B297" s="5">
        <v>1566.056</v>
      </c>
      <c r="C297" s="5" t="s">
        <v>8</v>
      </c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>
      <c r="A298" s="4">
        <v>43629.333333333336</v>
      </c>
      <c r="B298" s="5">
        <v>1686.055</v>
      </c>
      <c r="C298" s="5" t="s">
        <v>8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>
      <c r="A299" s="4">
        <v>43629.375</v>
      </c>
      <c r="B299" s="5">
        <v>1758.054</v>
      </c>
      <c r="C299" s="5" t="s">
        <v>8</v>
      </c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>
      <c r="A300" s="4">
        <v>43629.416666666664</v>
      </c>
      <c r="B300" s="5">
        <v>1794.055</v>
      </c>
      <c r="C300" s="5" t="s">
        <v>8</v>
      </c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>
      <c r="A301" s="4">
        <v>43629.458333333336</v>
      </c>
      <c r="B301" s="5">
        <v>1764.056</v>
      </c>
      <c r="C301" s="5" t="s">
        <v>8</v>
      </c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>
      <c r="A302" s="4">
        <v>43629.5</v>
      </c>
      <c r="B302" s="5">
        <v>1668.056</v>
      </c>
      <c r="C302" s="5" t="s">
        <v>8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>
      <c r="A303" s="4">
        <v>43629.541666666664</v>
      </c>
      <c r="B303" s="5">
        <v>1566.055</v>
      </c>
      <c r="C303" s="5" t="s">
        <v>8</v>
      </c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>
      <c r="A304" s="4">
        <v>43629.583333333336</v>
      </c>
      <c r="B304" s="5">
        <v>1632.055</v>
      </c>
      <c r="C304" s="5" t="s">
        <v>8</v>
      </c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>
      <c r="A305" s="4">
        <v>43629.625</v>
      </c>
      <c r="B305" s="5">
        <v>1818.056</v>
      </c>
      <c r="C305" s="5" t="s">
        <v>8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>
      <c r="A306" s="4">
        <v>43629.666666666664</v>
      </c>
      <c r="B306" s="5">
        <v>1986.056</v>
      </c>
      <c r="C306" s="5" t="s">
        <v>8</v>
      </c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>
      <c r="A307" s="4">
        <v>43629.708333333336</v>
      </c>
      <c r="B307" s="5">
        <v>1938.056</v>
      </c>
      <c r="C307" s="5" t="s">
        <v>8</v>
      </c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>
      <c r="A308" s="4">
        <v>43629.75</v>
      </c>
      <c r="B308" s="5">
        <v>1968.056</v>
      </c>
      <c r="C308" s="5" t="s">
        <v>8</v>
      </c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>
      <c r="A309" s="4">
        <v>43629.791666666664</v>
      </c>
      <c r="B309" s="5">
        <v>1974.057</v>
      </c>
      <c r="C309" s="5" t="s">
        <v>8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>
      <c r="A310" s="4">
        <v>43629.833333333336</v>
      </c>
      <c r="B310" s="5">
        <v>1794.056</v>
      </c>
      <c r="C310" s="5" t="s">
        <v>8</v>
      </c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>
      <c r="A311" s="4">
        <v>43629.875</v>
      </c>
      <c r="B311" s="5">
        <v>1614.055</v>
      </c>
      <c r="C311" s="5" t="s">
        <v>8</v>
      </c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>
      <c r="A312" s="4">
        <v>43629.916666666664</v>
      </c>
      <c r="B312" s="5">
        <v>1866.056</v>
      </c>
      <c r="C312" s="5" t="s">
        <v>8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>
      <c r="A313" s="4">
        <v>43629.958333333336</v>
      </c>
      <c r="B313" s="5">
        <v>1860.056</v>
      </c>
      <c r="C313" s="5" t="s">
        <v>8</v>
      </c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>
      <c r="A314" s="4">
        <v>43630.0</v>
      </c>
      <c r="B314" s="5">
        <v>1662.056</v>
      </c>
      <c r="C314" s="5" t="s">
        <v>9</v>
      </c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>
      <c r="A315" s="4">
        <v>43630.041666666664</v>
      </c>
      <c r="B315" s="5">
        <v>1620.056</v>
      </c>
      <c r="C315" s="5" t="s">
        <v>9</v>
      </c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>
      <c r="A316" s="4">
        <v>43630.083333333336</v>
      </c>
      <c r="B316" s="5">
        <v>1734.056</v>
      </c>
      <c r="C316" s="5" t="s">
        <v>9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>
      <c r="A317" s="4">
        <v>43630.125</v>
      </c>
      <c r="B317" s="5">
        <v>1626.056</v>
      </c>
      <c r="C317" s="5" t="s">
        <v>9</v>
      </c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>
      <c r="A318" s="4">
        <v>43630.166666666664</v>
      </c>
      <c r="B318" s="5">
        <v>1662.056</v>
      </c>
      <c r="C318" s="5" t="s">
        <v>9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>
      <c r="A319" s="4">
        <v>43630.208333333336</v>
      </c>
      <c r="B319" s="5">
        <v>1938.056</v>
      </c>
      <c r="C319" s="5" t="s">
        <v>9</v>
      </c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>
      <c r="A320" s="4">
        <v>43630.25</v>
      </c>
      <c r="B320" s="5">
        <v>1560.056</v>
      </c>
      <c r="C320" s="5" t="s">
        <v>9</v>
      </c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>
      <c r="A321" s="4">
        <v>43630.291666666664</v>
      </c>
      <c r="B321" s="5">
        <v>1410.056</v>
      </c>
      <c r="C321" s="5" t="s">
        <v>9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>
      <c r="A322" s="4">
        <v>43630.333333333336</v>
      </c>
      <c r="B322" s="5">
        <v>1734.054</v>
      </c>
      <c r="C322" s="5" t="s">
        <v>9</v>
      </c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>
      <c r="A323" s="4">
        <v>43630.375</v>
      </c>
      <c r="B323" s="5">
        <v>1782.056</v>
      </c>
      <c r="C323" s="5" t="s">
        <v>9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>
      <c r="A324" s="4">
        <v>43630.416666666664</v>
      </c>
      <c r="B324" s="5">
        <v>1860.054</v>
      </c>
      <c r="C324" s="5" t="s">
        <v>9</v>
      </c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>
      <c r="A325" s="4">
        <v>43630.458333333336</v>
      </c>
      <c r="B325" s="5">
        <v>1830.056</v>
      </c>
      <c r="C325" s="5" t="s">
        <v>9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>
      <c r="A326" s="4">
        <v>43630.5</v>
      </c>
      <c r="B326" s="5">
        <v>1896.056</v>
      </c>
      <c r="C326" s="5" t="s">
        <v>9</v>
      </c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>
      <c r="A327" s="4">
        <v>43630.541666666664</v>
      </c>
      <c r="B327" s="5">
        <v>1902.054</v>
      </c>
      <c r="C327" s="5" t="s">
        <v>9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>
      <c r="A328" s="4">
        <v>43630.583333333336</v>
      </c>
      <c r="B328" s="5">
        <v>1536.055</v>
      </c>
      <c r="C328" s="5" t="s">
        <v>9</v>
      </c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>
      <c r="A329" s="4">
        <v>43630.625</v>
      </c>
      <c r="B329" s="5">
        <v>1896.055</v>
      </c>
      <c r="C329" s="5" t="s">
        <v>9</v>
      </c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>
      <c r="A330" s="4">
        <v>43630.666666666664</v>
      </c>
      <c r="B330" s="5">
        <v>1878.056</v>
      </c>
      <c r="C330" s="5" t="s">
        <v>9</v>
      </c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>
      <c r="A331" s="4">
        <v>43630.708333333336</v>
      </c>
      <c r="B331" s="5">
        <v>1668.056</v>
      </c>
      <c r="C331" s="5" t="s">
        <v>9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>
      <c r="A332" s="4">
        <v>43630.75</v>
      </c>
      <c r="B332" s="5">
        <v>1890.056</v>
      </c>
      <c r="C332" s="5" t="s">
        <v>9</v>
      </c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>
      <c r="A333" s="4">
        <v>43630.791666666664</v>
      </c>
      <c r="B333" s="5">
        <v>1866.056</v>
      </c>
      <c r="C333" s="5" t="s">
        <v>9</v>
      </c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>
      <c r="A334" s="4">
        <v>43630.833333333336</v>
      </c>
      <c r="B334" s="5">
        <v>1662.056</v>
      </c>
      <c r="C334" s="5" t="s">
        <v>9</v>
      </c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>
      <c r="A335" s="4">
        <v>43630.875</v>
      </c>
      <c r="B335" s="5">
        <v>1560.056</v>
      </c>
      <c r="C335" s="5" t="s">
        <v>9</v>
      </c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>
      <c r="A336" s="4">
        <v>43630.916666666664</v>
      </c>
      <c r="B336" s="5">
        <v>1932.056</v>
      </c>
      <c r="C336" s="5" t="s">
        <v>9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>
      <c r="A337" s="4">
        <v>43630.958333333336</v>
      </c>
      <c r="B337" s="5">
        <v>1896.056</v>
      </c>
      <c r="C337" s="5" t="s">
        <v>9</v>
      </c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>
      <c r="A338" s="4">
        <v>43631.0</v>
      </c>
      <c r="B338" s="5">
        <v>1818.056</v>
      </c>
      <c r="C338" s="5" t="s">
        <v>3</v>
      </c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>
      <c r="A339" s="4">
        <v>43631.041666666664</v>
      </c>
      <c r="B339" s="5">
        <v>1716.056</v>
      </c>
      <c r="C339" s="5" t="s">
        <v>3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>
      <c r="A340" s="4">
        <v>43631.083333333336</v>
      </c>
      <c r="B340" s="5">
        <v>1698.054</v>
      </c>
      <c r="C340" s="5" t="s">
        <v>3</v>
      </c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>
      <c r="A341" s="4">
        <v>43631.125</v>
      </c>
      <c r="B341" s="5">
        <v>1818.054</v>
      </c>
      <c r="C341" s="5" t="s">
        <v>3</v>
      </c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>
      <c r="A342" s="4">
        <v>43631.166666666664</v>
      </c>
      <c r="B342" s="5">
        <v>1698.054</v>
      </c>
      <c r="C342" s="5" t="s">
        <v>3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>
      <c r="A343" s="4">
        <v>43631.208333333336</v>
      </c>
      <c r="B343" s="5">
        <v>1824.055</v>
      </c>
      <c r="C343" s="5" t="s">
        <v>3</v>
      </c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>
      <c r="A344" s="4">
        <v>43631.25</v>
      </c>
      <c r="B344" s="5">
        <v>1500.057</v>
      </c>
      <c r="C344" s="5" t="s">
        <v>3</v>
      </c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>
      <c r="A345" s="4">
        <v>43631.291666666664</v>
      </c>
      <c r="B345" s="5">
        <v>1302.058</v>
      </c>
      <c r="C345" s="5" t="s">
        <v>3</v>
      </c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>
      <c r="A346" s="4">
        <v>43631.333333333336</v>
      </c>
      <c r="B346" s="5">
        <v>1530.056</v>
      </c>
      <c r="C346" s="5" t="s">
        <v>3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>
      <c r="A347" s="4">
        <v>43631.375</v>
      </c>
      <c r="B347" s="5">
        <v>1752.055</v>
      </c>
      <c r="C347" s="5" t="s">
        <v>3</v>
      </c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>
      <c r="A348" s="4">
        <v>43631.416666666664</v>
      </c>
      <c r="B348" s="5">
        <v>1740.056</v>
      </c>
      <c r="C348" s="5" t="s">
        <v>3</v>
      </c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>
      <c r="A349" s="4">
        <v>43631.458333333336</v>
      </c>
      <c r="B349" s="5">
        <v>1752.055</v>
      </c>
      <c r="C349" s="5" t="s">
        <v>3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>
      <c r="A350" s="4">
        <v>43631.5</v>
      </c>
      <c r="B350" s="5">
        <v>1698.056</v>
      </c>
      <c r="C350" s="5" t="s">
        <v>3</v>
      </c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>
      <c r="A351" s="4">
        <v>43631.541666666664</v>
      </c>
      <c r="B351" s="5">
        <v>1914.056</v>
      </c>
      <c r="C351" s="5" t="s">
        <v>3</v>
      </c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>
      <c r="A352" s="4">
        <v>43631.583333333336</v>
      </c>
      <c r="B352" s="5">
        <v>1566.056</v>
      </c>
      <c r="C352" s="5" t="s">
        <v>3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>
      <c r="A353" s="4">
        <v>43631.625</v>
      </c>
      <c r="B353" s="5">
        <v>1836.056</v>
      </c>
      <c r="C353" s="5" t="s">
        <v>3</v>
      </c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>
      <c r="A354" s="4">
        <v>43631.666666666664</v>
      </c>
      <c r="B354" s="5">
        <v>1842.056</v>
      </c>
      <c r="C354" s="5" t="s">
        <v>3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>
      <c r="A355" s="4">
        <v>43631.708333333336</v>
      </c>
      <c r="B355" s="5">
        <v>1758.056</v>
      </c>
      <c r="C355" s="5" t="s">
        <v>3</v>
      </c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>
      <c r="A356" s="4">
        <v>43631.75</v>
      </c>
      <c r="B356" s="5">
        <v>1782.056</v>
      </c>
      <c r="C356" s="5" t="s">
        <v>3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>
      <c r="A357" s="4">
        <v>43631.791666666664</v>
      </c>
      <c r="B357" s="5">
        <v>1680.056</v>
      </c>
      <c r="C357" s="5" t="s">
        <v>3</v>
      </c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>
      <c r="A358" s="4">
        <v>43631.833333333336</v>
      </c>
      <c r="B358" s="5">
        <v>1914.056</v>
      </c>
      <c r="C358" s="5" t="s">
        <v>3</v>
      </c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>
      <c r="A359" s="4">
        <v>43631.875</v>
      </c>
      <c r="B359" s="5">
        <v>1698.056</v>
      </c>
      <c r="C359" s="5" t="s">
        <v>3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>
      <c r="A360" s="4">
        <v>43631.916666666664</v>
      </c>
      <c r="B360" s="5">
        <v>1710.056</v>
      </c>
      <c r="C360" s="5" t="s">
        <v>3</v>
      </c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>
      <c r="A361" s="4">
        <v>43631.958333333336</v>
      </c>
      <c r="B361" s="5">
        <v>1818.056</v>
      </c>
      <c r="C361" s="5" t="s">
        <v>3</v>
      </c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>
      <c r="A362" s="4">
        <v>43632.0</v>
      </c>
      <c r="B362" s="5">
        <v>1872.056</v>
      </c>
      <c r="C362" s="5" t="s">
        <v>4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>
      <c r="A363" s="4">
        <v>43632.041666666664</v>
      </c>
      <c r="B363" s="5">
        <v>1806.055</v>
      </c>
      <c r="C363" s="5" t="s">
        <v>4</v>
      </c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>
      <c r="A364" s="4">
        <v>43632.083333333336</v>
      </c>
      <c r="B364" s="5">
        <v>1884.054</v>
      </c>
      <c r="C364" s="5" t="s">
        <v>4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>
      <c r="A365" s="4">
        <v>43632.125</v>
      </c>
      <c r="B365" s="5">
        <v>1776.054</v>
      </c>
      <c r="C365" s="5" t="s">
        <v>4</v>
      </c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>
      <c r="A366" s="4">
        <v>43632.166666666664</v>
      </c>
      <c r="B366" s="5">
        <v>1674.056</v>
      </c>
      <c r="C366" s="5" t="s">
        <v>4</v>
      </c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>
      <c r="A367" s="4">
        <v>43632.208333333336</v>
      </c>
      <c r="B367" s="5">
        <v>1878.055</v>
      </c>
      <c r="C367" s="5" t="s">
        <v>4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>
      <c r="A368" s="4">
        <v>43632.25</v>
      </c>
      <c r="B368" s="5">
        <v>1500.056</v>
      </c>
      <c r="C368" s="5" t="s">
        <v>4</v>
      </c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>
      <c r="A369" s="4">
        <v>43632.291666666664</v>
      </c>
      <c r="B369" s="5">
        <v>1290.056</v>
      </c>
      <c r="C369" s="5" t="s">
        <v>4</v>
      </c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>
      <c r="A370" s="4">
        <v>43632.333333333336</v>
      </c>
      <c r="B370" s="5">
        <v>1446.056</v>
      </c>
      <c r="C370" s="5" t="s">
        <v>4</v>
      </c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>
      <c r="A371" s="4">
        <v>43632.375</v>
      </c>
      <c r="B371" s="5">
        <v>1326.057</v>
      </c>
      <c r="C371" s="5" t="s">
        <v>4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>
      <c r="A372" s="4">
        <v>43632.416666666664</v>
      </c>
      <c r="B372" s="5">
        <v>1428.056</v>
      </c>
      <c r="C372" s="5" t="s">
        <v>4</v>
      </c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>
      <c r="A373" s="4">
        <v>43632.458333333336</v>
      </c>
      <c r="B373" s="5">
        <v>1434.056</v>
      </c>
      <c r="C373" s="5" t="s">
        <v>4</v>
      </c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>
      <c r="A374" s="4">
        <v>43632.5</v>
      </c>
      <c r="B374" s="5">
        <v>1434.056</v>
      </c>
      <c r="C374" s="5" t="s">
        <v>4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>
      <c r="A375" s="4">
        <v>43632.541666666664</v>
      </c>
      <c r="B375" s="5">
        <v>1542.056</v>
      </c>
      <c r="C375" s="5" t="s">
        <v>4</v>
      </c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>
      <c r="A376" s="4">
        <v>43632.583333333336</v>
      </c>
      <c r="B376" s="5">
        <v>1494.056</v>
      </c>
      <c r="C376" s="5" t="s">
        <v>4</v>
      </c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>
      <c r="A377" s="4">
        <v>43632.625</v>
      </c>
      <c r="B377" s="5">
        <v>1308.056</v>
      </c>
      <c r="C377" s="5" t="s">
        <v>4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>
      <c r="A378" s="4">
        <v>43632.666666666664</v>
      </c>
      <c r="B378" s="5">
        <v>1458.056</v>
      </c>
      <c r="C378" s="5" t="s">
        <v>4</v>
      </c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>
      <c r="A379" s="4">
        <v>43632.708333333336</v>
      </c>
      <c r="B379" s="5">
        <v>1536.056</v>
      </c>
      <c r="C379" s="5" t="s">
        <v>4</v>
      </c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>
      <c r="A380" s="4">
        <v>43632.75</v>
      </c>
      <c r="B380" s="5">
        <v>1578.056</v>
      </c>
      <c r="C380" s="5" t="s">
        <v>4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>
      <c r="A381" s="4">
        <v>43632.791666666664</v>
      </c>
      <c r="B381" s="5">
        <v>1566.056</v>
      </c>
      <c r="C381" s="5" t="s">
        <v>4</v>
      </c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>
      <c r="A382" s="4">
        <v>43632.833333333336</v>
      </c>
      <c r="B382" s="5">
        <v>1524.056</v>
      </c>
      <c r="C382" s="5" t="s">
        <v>4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>
      <c r="A383" s="4">
        <v>43632.875</v>
      </c>
      <c r="B383" s="5">
        <v>1308.056</v>
      </c>
      <c r="C383" s="5" t="s">
        <v>4</v>
      </c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>
      <c r="A384" s="4">
        <v>43632.916666666664</v>
      </c>
      <c r="B384" s="5">
        <v>1428.056</v>
      </c>
      <c r="C384" s="5" t="s">
        <v>4</v>
      </c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>
      <c r="A385" s="4">
        <v>43632.958333333336</v>
      </c>
      <c r="B385" s="5">
        <v>1500.056</v>
      </c>
      <c r="C385" s="5" t="s">
        <v>4</v>
      </c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>
      <c r="A386" s="4">
        <v>43633.0</v>
      </c>
      <c r="B386" s="5">
        <v>1602.055</v>
      </c>
      <c r="C386" s="5" t="s">
        <v>5</v>
      </c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>
      <c r="A387" s="4">
        <v>43633.041666666664</v>
      </c>
      <c r="B387" s="5">
        <v>1566.056</v>
      </c>
      <c r="C387" s="5" t="s">
        <v>5</v>
      </c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>
      <c r="A388" s="4">
        <v>43633.083333333336</v>
      </c>
      <c r="B388" s="5">
        <v>1692.056</v>
      </c>
      <c r="C388" s="5" t="s">
        <v>5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>
      <c r="A389" s="4">
        <v>43633.125</v>
      </c>
      <c r="B389" s="5">
        <v>1734.056</v>
      </c>
      <c r="C389" s="5" t="s">
        <v>5</v>
      </c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>
      <c r="A390" s="4">
        <v>43633.166666666664</v>
      </c>
      <c r="B390" s="5">
        <v>1614.056</v>
      </c>
      <c r="C390" s="5" t="s">
        <v>5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>
      <c r="A391" s="4">
        <v>43633.208333333336</v>
      </c>
      <c r="B391" s="5">
        <v>1698.056</v>
      </c>
      <c r="C391" s="5" t="s">
        <v>5</v>
      </c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>
      <c r="A392" s="4">
        <v>43633.25</v>
      </c>
      <c r="B392" s="5">
        <v>1506.056</v>
      </c>
      <c r="C392" s="5" t="s">
        <v>5</v>
      </c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>
      <c r="A393" s="4">
        <v>43633.291666666664</v>
      </c>
      <c r="B393" s="5">
        <v>1404.058</v>
      </c>
      <c r="C393" s="5" t="s">
        <v>5</v>
      </c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>
      <c r="A394" s="4">
        <v>43633.333333333336</v>
      </c>
      <c r="B394" s="5">
        <v>1446.057</v>
      </c>
      <c r="C394" s="5" t="s">
        <v>5</v>
      </c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>
      <c r="A395" s="4">
        <v>43633.375</v>
      </c>
      <c r="B395" s="5">
        <v>1338.056</v>
      </c>
      <c r="C395" s="5" t="s">
        <v>5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>
      <c r="A396" s="4">
        <v>43633.416666666664</v>
      </c>
      <c r="B396" s="5">
        <v>1716.056</v>
      </c>
      <c r="C396" s="5" t="s">
        <v>5</v>
      </c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>
      <c r="A397" s="4">
        <v>43633.458333333336</v>
      </c>
      <c r="B397" s="5">
        <v>1680.055</v>
      </c>
      <c r="C397" s="5" t="s">
        <v>5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>
      <c r="A398" s="4">
        <v>43633.5</v>
      </c>
      <c r="B398" s="5">
        <v>1866.054</v>
      </c>
      <c r="C398" s="5" t="s">
        <v>5</v>
      </c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>
      <c r="A399" s="4">
        <v>43633.541666666664</v>
      </c>
      <c r="B399" s="5">
        <v>1740.054</v>
      </c>
      <c r="C399" s="5" t="s">
        <v>5</v>
      </c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>
      <c r="A400" s="4">
        <v>43633.583333333336</v>
      </c>
      <c r="B400" s="5">
        <v>1776.054</v>
      </c>
      <c r="C400" s="5" t="s">
        <v>5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>
      <c r="A401" s="4">
        <v>43633.625</v>
      </c>
      <c r="B401" s="5">
        <v>1782.054</v>
      </c>
      <c r="C401" s="5" t="s">
        <v>5</v>
      </c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>
      <c r="A402" s="4">
        <v>43633.666666666664</v>
      </c>
      <c r="B402" s="5">
        <v>1848.054</v>
      </c>
      <c r="C402" s="5" t="s">
        <v>5</v>
      </c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>
      <c r="A403" s="4">
        <v>43633.708333333336</v>
      </c>
      <c r="B403" s="5">
        <v>1896.054</v>
      </c>
      <c r="C403" s="5" t="s">
        <v>5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>
      <c r="A404" s="4">
        <v>43633.75</v>
      </c>
      <c r="B404" s="5">
        <v>1836.056</v>
      </c>
      <c r="C404" s="5" t="s">
        <v>5</v>
      </c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>
      <c r="A405" s="4">
        <v>43633.791666666664</v>
      </c>
      <c r="B405" s="5">
        <v>1866.056</v>
      </c>
      <c r="C405" s="5" t="s">
        <v>5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>
      <c r="A406" s="4">
        <v>43633.833333333336</v>
      </c>
      <c r="B406" s="5">
        <v>1752.056</v>
      </c>
      <c r="C406" s="5" t="s">
        <v>5</v>
      </c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>
      <c r="A407" s="4">
        <v>43633.875</v>
      </c>
      <c r="B407" s="5">
        <v>1464.056</v>
      </c>
      <c r="C407" s="5" t="s">
        <v>5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>
      <c r="A408" s="4">
        <v>43633.916666666664</v>
      </c>
      <c r="B408" s="5">
        <v>1836.056</v>
      </c>
      <c r="C408" s="5" t="s">
        <v>5</v>
      </c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>
      <c r="A409" s="4">
        <v>43633.958333333336</v>
      </c>
      <c r="B409" s="5">
        <v>1842.056</v>
      </c>
      <c r="C409" s="5" t="s">
        <v>5</v>
      </c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>
      <c r="A410" s="4">
        <v>43634.0</v>
      </c>
      <c r="B410" s="5">
        <v>1758.055</v>
      </c>
      <c r="C410" s="5" t="s">
        <v>6</v>
      </c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>
      <c r="A411" s="4">
        <v>43634.041666666664</v>
      </c>
      <c r="B411" s="5">
        <v>1800.056</v>
      </c>
      <c r="C411" s="5" t="s">
        <v>6</v>
      </c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>
      <c r="A412" s="4">
        <v>43634.083333333336</v>
      </c>
      <c r="B412" s="5">
        <v>1668.056</v>
      </c>
      <c r="C412" s="5" t="s">
        <v>6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>
      <c r="A413" s="4">
        <v>43634.125</v>
      </c>
      <c r="B413" s="5">
        <v>1620.056</v>
      </c>
      <c r="C413" s="5" t="s">
        <v>6</v>
      </c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>
      <c r="A414" s="4">
        <v>43634.166666666664</v>
      </c>
      <c r="B414" s="5">
        <v>1536.056</v>
      </c>
      <c r="C414" s="5" t="s">
        <v>6</v>
      </c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>
      <c r="A415" s="4">
        <v>43634.208333333336</v>
      </c>
      <c r="B415" s="5">
        <v>1302.057</v>
      </c>
      <c r="C415" s="5" t="s">
        <v>6</v>
      </c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>
      <c r="A416" s="4">
        <v>43634.25</v>
      </c>
      <c r="B416" s="5">
        <v>1422.056</v>
      </c>
      <c r="C416" s="5" t="s">
        <v>6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>
      <c r="A417" s="4">
        <v>43634.291666666664</v>
      </c>
      <c r="B417" s="5">
        <v>1194.056</v>
      </c>
      <c r="C417" s="5" t="s">
        <v>6</v>
      </c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>
      <c r="A418" s="4">
        <v>43634.333333333336</v>
      </c>
      <c r="B418" s="5">
        <v>1092.056</v>
      </c>
      <c r="C418" s="5" t="s">
        <v>6</v>
      </c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>
      <c r="A419" s="4">
        <v>43634.375</v>
      </c>
      <c r="B419" s="5">
        <v>1392.054</v>
      </c>
      <c r="C419" s="5" t="s">
        <v>6</v>
      </c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>
      <c r="A420" s="4">
        <v>43634.416666666664</v>
      </c>
      <c r="B420" s="5">
        <v>1530.054</v>
      </c>
      <c r="C420" s="5" t="s">
        <v>6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>
      <c r="A421" s="4">
        <v>43634.458333333336</v>
      </c>
      <c r="B421" s="5">
        <v>1494.055</v>
      </c>
      <c r="C421" s="5" t="s">
        <v>6</v>
      </c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>
      <c r="A422" s="4">
        <v>43634.5</v>
      </c>
      <c r="B422" s="5">
        <v>1452.056</v>
      </c>
      <c r="C422" s="5" t="s">
        <v>6</v>
      </c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>
      <c r="A423" s="4">
        <v>43634.541666666664</v>
      </c>
      <c r="B423" s="5">
        <v>1710.055</v>
      </c>
      <c r="C423" s="5" t="s">
        <v>6</v>
      </c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>
      <c r="A424" s="4">
        <v>43634.583333333336</v>
      </c>
      <c r="B424" s="5">
        <v>1584.054</v>
      </c>
      <c r="C424" s="5" t="s">
        <v>6</v>
      </c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>
      <c r="A425" s="4">
        <v>43634.625</v>
      </c>
      <c r="B425" s="5">
        <v>1572.054</v>
      </c>
      <c r="C425" s="5" t="s">
        <v>6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>
      <c r="A426" s="4">
        <v>43634.666666666664</v>
      </c>
      <c r="B426" s="5">
        <v>1824.054</v>
      </c>
      <c r="C426" s="5" t="s">
        <v>6</v>
      </c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>
      <c r="A427" s="4">
        <v>43634.708333333336</v>
      </c>
      <c r="B427" s="5">
        <v>1782.056</v>
      </c>
      <c r="C427" s="5" t="s">
        <v>6</v>
      </c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>
      <c r="A428" s="4">
        <v>43634.75</v>
      </c>
      <c r="B428" s="5">
        <v>1758.056</v>
      </c>
      <c r="C428" s="5" t="s">
        <v>6</v>
      </c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>
      <c r="A429" s="4">
        <v>43634.791666666664</v>
      </c>
      <c r="B429" s="5">
        <v>1842.056</v>
      </c>
      <c r="C429" s="5" t="s">
        <v>6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>
      <c r="A430" s="4">
        <v>43634.833333333336</v>
      </c>
      <c r="B430" s="5">
        <v>1770.058</v>
      </c>
      <c r="C430" s="5" t="s">
        <v>6</v>
      </c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>
      <c r="A431" s="4">
        <v>43634.875</v>
      </c>
      <c r="B431" s="5">
        <v>1488.057</v>
      </c>
      <c r="C431" s="5" t="s">
        <v>6</v>
      </c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>
      <c r="A432" s="4">
        <v>43634.916666666664</v>
      </c>
      <c r="B432" s="5">
        <v>1854.056</v>
      </c>
      <c r="C432" s="5" t="s">
        <v>6</v>
      </c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>
      <c r="A433" s="4">
        <v>43634.958333333336</v>
      </c>
      <c r="B433" s="5">
        <v>1830.057</v>
      </c>
      <c r="C433" s="5" t="s">
        <v>6</v>
      </c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>
      <c r="A434" s="4">
        <v>43635.0</v>
      </c>
      <c r="B434" s="5">
        <v>1728.056</v>
      </c>
      <c r="C434" s="5" t="s">
        <v>7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>
      <c r="A435" s="4">
        <v>43635.041666666664</v>
      </c>
      <c r="B435" s="5">
        <v>1776.055</v>
      </c>
      <c r="C435" s="5" t="s">
        <v>7</v>
      </c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>
      <c r="A436" s="4">
        <v>43635.083333333336</v>
      </c>
      <c r="B436" s="5">
        <v>1494.056</v>
      </c>
      <c r="C436" s="5" t="s">
        <v>7</v>
      </c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>
      <c r="A437" s="4">
        <v>43635.125</v>
      </c>
      <c r="B437" s="5">
        <v>1656.056</v>
      </c>
      <c r="C437" s="5" t="s">
        <v>7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>
      <c r="A438" s="4">
        <v>43635.166666666664</v>
      </c>
      <c r="B438" s="5">
        <v>1650.056</v>
      </c>
      <c r="C438" s="5" t="s">
        <v>7</v>
      </c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>
      <c r="A439" s="4">
        <v>43635.208333333336</v>
      </c>
      <c r="B439" s="5">
        <v>1818.056</v>
      </c>
      <c r="C439" s="5" t="s">
        <v>7</v>
      </c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>
      <c r="A440" s="4">
        <v>43635.25</v>
      </c>
      <c r="B440" s="5">
        <v>1428.056</v>
      </c>
      <c r="C440" s="5" t="s">
        <v>7</v>
      </c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>
      <c r="A441" s="4">
        <v>43635.291666666664</v>
      </c>
      <c r="B441" s="5">
        <v>1224.056</v>
      </c>
      <c r="C441" s="5" t="s">
        <v>7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>
      <c r="A442" s="4">
        <v>43635.333333333336</v>
      </c>
      <c r="B442" s="5">
        <v>1572.058</v>
      </c>
      <c r="C442" s="5" t="s">
        <v>7</v>
      </c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>
      <c r="A443" s="4">
        <v>43635.375</v>
      </c>
      <c r="B443" s="5">
        <v>1764.07</v>
      </c>
      <c r="C443" s="5" t="s">
        <v>7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>
      <c r="A444" s="4">
        <v>43635.416666666664</v>
      </c>
      <c r="B444" s="5">
        <v>1668.057</v>
      </c>
      <c r="C444" s="5" t="s">
        <v>7</v>
      </c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>
      <c r="A445" s="4">
        <v>43635.458333333336</v>
      </c>
      <c r="B445" s="5">
        <v>1620.057</v>
      </c>
      <c r="C445" s="5" t="s">
        <v>7</v>
      </c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>
      <c r="A446" s="4">
        <v>43635.5</v>
      </c>
      <c r="B446" s="5">
        <v>1446.056</v>
      </c>
      <c r="C446" s="5" t="s">
        <v>7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>
      <c r="A447" s="4">
        <v>43635.541666666664</v>
      </c>
      <c r="B447" s="5">
        <v>1590.056</v>
      </c>
      <c r="C447" s="5" t="s">
        <v>7</v>
      </c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>
      <c r="A448" s="4">
        <v>43635.583333333336</v>
      </c>
      <c r="B448" s="5">
        <v>1584.056</v>
      </c>
      <c r="C448" s="5" t="s">
        <v>7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>
      <c r="A449" s="4">
        <v>43635.625</v>
      </c>
      <c r="B449" s="5">
        <v>1650.056</v>
      </c>
      <c r="C449" s="5" t="s">
        <v>7</v>
      </c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>
      <c r="A450" s="4">
        <v>43635.666666666664</v>
      </c>
      <c r="B450" s="5">
        <v>1752.06</v>
      </c>
      <c r="C450" s="5" t="s">
        <v>7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>
      <c r="A451" s="4">
        <v>43635.708333333336</v>
      </c>
      <c r="B451" s="5">
        <v>1632.058</v>
      </c>
      <c r="C451" s="5" t="s">
        <v>7</v>
      </c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>
      <c r="A452" s="4">
        <v>43635.75</v>
      </c>
      <c r="B452" s="5">
        <v>1644.059</v>
      </c>
      <c r="C452" s="5" t="s">
        <v>7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>
      <c r="A453" s="4">
        <v>43635.791666666664</v>
      </c>
      <c r="B453" s="5">
        <v>1662.06</v>
      </c>
      <c r="C453" s="5" t="s">
        <v>7</v>
      </c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>
      <c r="A454" s="4">
        <v>43635.833333333336</v>
      </c>
      <c r="B454" s="5">
        <v>1530.058</v>
      </c>
      <c r="C454" s="5" t="s">
        <v>7</v>
      </c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>
      <c r="A455" s="4">
        <v>43635.875</v>
      </c>
      <c r="B455" s="5">
        <v>1404.058</v>
      </c>
      <c r="C455" s="5" t="s">
        <v>7</v>
      </c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>
      <c r="A456" s="4">
        <v>43635.916666666664</v>
      </c>
      <c r="B456" s="5">
        <v>1560.058</v>
      </c>
      <c r="C456" s="5" t="s">
        <v>7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>
      <c r="A457" s="4">
        <v>43635.958333333336</v>
      </c>
      <c r="B457" s="5">
        <v>1668.058</v>
      </c>
      <c r="C457" s="5" t="s">
        <v>7</v>
      </c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>
      <c r="A458" s="4">
        <v>43636.0</v>
      </c>
      <c r="B458" s="5">
        <v>1656.058</v>
      </c>
      <c r="C458" s="5" t="s">
        <v>8</v>
      </c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>
      <c r="A459" s="4">
        <v>43636.041666666664</v>
      </c>
      <c r="B459" s="5">
        <v>1578.057</v>
      </c>
      <c r="C459" s="5" t="s">
        <v>8</v>
      </c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>
      <c r="A460" s="4">
        <v>43636.083333333336</v>
      </c>
      <c r="B460" s="5">
        <v>1458.056</v>
      </c>
      <c r="C460" s="5" t="s">
        <v>8</v>
      </c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>
      <c r="A461" s="4">
        <v>43636.125</v>
      </c>
      <c r="B461" s="5">
        <v>1512.056</v>
      </c>
      <c r="C461" s="5" t="s">
        <v>8</v>
      </c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>
      <c r="A462" s="4">
        <v>43636.166666666664</v>
      </c>
      <c r="B462" s="5">
        <v>1482.058</v>
      </c>
      <c r="C462" s="5" t="s">
        <v>8</v>
      </c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>
      <c r="A463" s="4">
        <v>43636.208333333336</v>
      </c>
      <c r="B463" s="5">
        <v>1302.058</v>
      </c>
      <c r="C463" s="5" t="s">
        <v>8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>
      <c r="A464" s="4">
        <v>43636.25</v>
      </c>
      <c r="B464" s="5">
        <v>1374.058</v>
      </c>
      <c r="C464" s="5" t="s">
        <v>8</v>
      </c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>
      <c r="A465" s="4">
        <v>43636.291666666664</v>
      </c>
      <c r="B465" s="5">
        <v>1704.057</v>
      </c>
      <c r="C465" s="5" t="s">
        <v>8</v>
      </c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>
      <c r="A466" s="4">
        <v>43636.333333333336</v>
      </c>
      <c r="B466" s="5">
        <v>1644.055</v>
      </c>
      <c r="C466" s="5" t="s">
        <v>8</v>
      </c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>
      <c r="A467" s="4">
        <v>43636.375</v>
      </c>
      <c r="B467" s="5">
        <v>1782.054</v>
      </c>
      <c r="C467" s="5" t="s">
        <v>8</v>
      </c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>
      <c r="A468" s="4">
        <v>43636.416666666664</v>
      </c>
      <c r="B468" s="5">
        <v>1812.055</v>
      </c>
      <c r="C468" s="5" t="s">
        <v>8</v>
      </c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>
      <c r="A469" s="4">
        <v>43636.458333333336</v>
      </c>
      <c r="B469" s="5">
        <v>1716.056</v>
      </c>
      <c r="C469" s="5" t="s">
        <v>8</v>
      </c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>
      <c r="A470" s="4">
        <v>43636.5</v>
      </c>
      <c r="B470" s="5">
        <v>1800.056</v>
      </c>
      <c r="C470" s="5" t="s">
        <v>8</v>
      </c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>
      <c r="A471" s="4">
        <v>43636.541666666664</v>
      </c>
      <c r="B471" s="5">
        <v>1764.055</v>
      </c>
      <c r="C471" s="5" t="s">
        <v>8</v>
      </c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>
      <c r="A472" s="4">
        <v>43636.583333333336</v>
      </c>
      <c r="B472" s="5">
        <v>1434.056</v>
      </c>
      <c r="C472" s="5" t="s">
        <v>8</v>
      </c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>
      <c r="A473" s="4">
        <v>43636.625</v>
      </c>
      <c r="B473" s="5">
        <v>1734.056</v>
      </c>
      <c r="C473" s="5" t="s">
        <v>8</v>
      </c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>
      <c r="A474" s="4">
        <v>43636.666666666664</v>
      </c>
      <c r="B474" s="5">
        <v>1770.057</v>
      </c>
      <c r="C474" s="5" t="s">
        <v>8</v>
      </c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>
      <c r="A475" s="4">
        <v>43636.708333333336</v>
      </c>
      <c r="B475" s="5">
        <v>1728.058</v>
      </c>
      <c r="C475" s="5" t="s">
        <v>8</v>
      </c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>
      <c r="A476" s="4">
        <v>43636.75</v>
      </c>
      <c r="B476" s="5">
        <v>1656.057</v>
      </c>
      <c r="C476" s="5" t="s">
        <v>8</v>
      </c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>
      <c r="A477" s="4">
        <v>43636.791666666664</v>
      </c>
      <c r="B477" s="5">
        <v>1704.058</v>
      </c>
      <c r="C477" s="5" t="s">
        <v>8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>
      <c r="A478" s="4">
        <v>43636.833333333336</v>
      </c>
      <c r="B478" s="5">
        <v>1542.058</v>
      </c>
      <c r="C478" s="5" t="s">
        <v>8</v>
      </c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>
      <c r="A479" s="4">
        <v>43636.875</v>
      </c>
      <c r="B479" s="5">
        <v>1422.057</v>
      </c>
      <c r="C479" s="5" t="s">
        <v>8</v>
      </c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>
      <c r="A480" s="4">
        <v>43636.916666666664</v>
      </c>
      <c r="B480" s="5">
        <v>1692.056</v>
      </c>
      <c r="C480" s="5" t="s">
        <v>8</v>
      </c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>
      <c r="A481" s="4">
        <v>43636.958333333336</v>
      </c>
      <c r="B481" s="5">
        <v>1746.056</v>
      </c>
      <c r="C481" s="5" t="s">
        <v>8</v>
      </c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>
      <c r="A482" s="4">
        <v>43637.0</v>
      </c>
      <c r="B482" s="5">
        <v>1614.056</v>
      </c>
      <c r="C482" s="5" t="s">
        <v>9</v>
      </c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>
      <c r="A483" s="4">
        <v>43637.041666666664</v>
      </c>
      <c r="B483" s="5">
        <v>1578.056</v>
      </c>
      <c r="C483" s="5" t="s">
        <v>9</v>
      </c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>
      <c r="A484" s="4">
        <v>43637.083333333336</v>
      </c>
      <c r="B484" s="5">
        <v>1740.056</v>
      </c>
      <c r="C484" s="5" t="s">
        <v>9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>
      <c r="A485" s="4">
        <v>43637.125</v>
      </c>
      <c r="B485" s="5">
        <v>1680.056</v>
      </c>
      <c r="C485" s="5" t="s">
        <v>9</v>
      </c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>
      <c r="A486" s="4">
        <v>43637.166666666664</v>
      </c>
      <c r="B486" s="5">
        <v>1434.056</v>
      </c>
      <c r="C486" s="5" t="s">
        <v>9</v>
      </c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>
      <c r="A487" s="4">
        <v>43637.208333333336</v>
      </c>
      <c r="B487" s="5">
        <v>1404.058</v>
      </c>
      <c r="C487" s="5" t="s">
        <v>9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>
      <c r="A488" s="4">
        <v>43637.25</v>
      </c>
      <c r="B488" s="5">
        <v>1350.058</v>
      </c>
      <c r="C488" s="5" t="s">
        <v>9</v>
      </c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>
      <c r="A489" s="4">
        <v>43637.291666666664</v>
      </c>
      <c r="B489" s="5">
        <v>1560.057</v>
      </c>
      <c r="C489" s="5" t="s">
        <v>9</v>
      </c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>
      <c r="A490" s="4">
        <v>43637.333333333336</v>
      </c>
      <c r="B490" s="5">
        <v>1632.056</v>
      </c>
      <c r="C490" s="5" t="s">
        <v>9</v>
      </c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>
      <c r="A491" s="4">
        <v>43637.375</v>
      </c>
      <c r="B491" s="5">
        <v>1716.056</v>
      </c>
      <c r="C491" s="5" t="s">
        <v>9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>
      <c r="A492" s="4">
        <v>43637.416666666664</v>
      </c>
      <c r="B492" s="5">
        <v>1728.056</v>
      </c>
      <c r="C492" s="5" t="s">
        <v>9</v>
      </c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>
      <c r="A493" s="4">
        <v>43637.458333333336</v>
      </c>
      <c r="B493" s="5">
        <v>1404.056</v>
      </c>
      <c r="C493" s="5" t="s">
        <v>9</v>
      </c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>
      <c r="A494" s="4">
        <v>43637.5</v>
      </c>
      <c r="B494" s="5">
        <v>1698.056</v>
      </c>
      <c r="C494" s="5" t="s">
        <v>9</v>
      </c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>
      <c r="A495" s="4">
        <v>43637.541666666664</v>
      </c>
      <c r="B495" s="5">
        <v>1374.056</v>
      </c>
      <c r="C495" s="5" t="s">
        <v>9</v>
      </c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>
      <c r="A496" s="4">
        <v>43637.583333333336</v>
      </c>
      <c r="B496" s="5">
        <v>1476.056</v>
      </c>
      <c r="C496" s="5" t="s">
        <v>9</v>
      </c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>
      <c r="A497" s="4">
        <v>43637.625</v>
      </c>
      <c r="B497" s="5">
        <v>1782.056</v>
      </c>
      <c r="C497" s="5" t="s">
        <v>9</v>
      </c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>
      <c r="A498" s="4">
        <v>43637.666666666664</v>
      </c>
      <c r="B498" s="5">
        <v>1866.057</v>
      </c>
      <c r="C498" s="5" t="s">
        <v>9</v>
      </c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>
      <c r="A499" s="4">
        <v>43637.708333333336</v>
      </c>
      <c r="B499" s="5">
        <v>1836.058</v>
      </c>
      <c r="C499" s="5" t="s">
        <v>9</v>
      </c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>
      <c r="A500" s="4">
        <v>43637.75</v>
      </c>
      <c r="B500" s="5">
        <v>1746.059</v>
      </c>
      <c r="C500" s="5" t="s">
        <v>9</v>
      </c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>
      <c r="A501" s="4">
        <v>43637.791666666664</v>
      </c>
      <c r="B501" s="5">
        <v>1860.058</v>
      </c>
      <c r="C501" s="5" t="s">
        <v>9</v>
      </c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>
      <c r="A502" s="4">
        <v>43637.833333333336</v>
      </c>
      <c r="B502" s="5">
        <v>1686.059</v>
      </c>
      <c r="C502" s="5" t="s">
        <v>9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>
      <c r="A503" s="4">
        <v>43637.875</v>
      </c>
      <c r="B503" s="5">
        <v>1578.058</v>
      </c>
      <c r="C503" s="5" t="s">
        <v>9</v>
      </c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>
      <c r="A504" s="4">
        <v>43637.916666666664</v>
      </c>
      <c r="B504" s="5">
        <v>1860.058</v>
      </c>
      <c r="C504" s="5" t="s">
        <v>9</v>
      </c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>
      <c r="A505" s="4">
        <v>43637.958333333336</v>
      </c>
      <c r="B505" s="5">
        <v>1884.057</v>
      </c>
      <c r="C505" s="5" t="s">
        <v>9</v>
      </c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>
      <c r="A506" s="4">
        <v>43638.0</v>
      </c>
      <c r="B506" s="5">
        <v>1848.057</v>
      </c>
      <c r="C506" s="5" t="s">
        <v>3</v>
      </c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>
      <c r="A507" s="4">
        <v>43638.041666666664</v>
      </c>
      <c r="B507" s="5">
        <v>1746.058</v>
      </c>
      <c r="C507" s="5" t="s">
        <v>3</v>
      </c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>
      <c r="A508" s="4">
        <v>43638.083333333336</v>
      </c>
      <c r="B508" s="5">
        <v>1752.057</v>
      </c>
      <c r="C508" s="5" t="s">
        <v>3</v>
      </c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>
      <c r="A509" s="4">
        <v>43638.125</v>
      </c>
      <c r="B509" s="5">
        <v>1746.058</v>
      </c>
      <c r="C509" s="5" t="s">
        <v>3</v>
      </c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>
      <c r="A510" s="4">
        <v>43638.166666666664</v>
      </c>
      <c r="B510" s="5">
        <v>1650.058</v>
      </c>
      <c r="C510" s="5" t="s">
        <v>3</v>
      </c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>
      <c r="A511" s="4">
        <v>43638.208333333336</v>
      </c>
      <c r="B511" s="5">
        <v>1854.058</v>
      </c>
      <c r="C511" s="5" t="s">
        <v>3</v>
      </c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>
      <c r="A512" s="4">
        <v>43638.25</v>
      </c>
      <c r="B512" s="5">
        <v>1542.058</v>
      </c>
      <c r="C512" s="5" t="s">
        <v>3</v>
      </c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>
      <c r="A513" s="4">
        <v>43638.291666666664</v>
      </c>
      <c r="B513" s="5">
        <v>1392.058</v>
      </c>
      <c r="C513" s="5" t="s">
        <v>3</v>
      </c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>
      <c r="A514" s="4">
        <v>43638.333333333336</v>
      </c>
      <c r="B514" s="5">
        <v>1302.058</v>
      </c>
      <c r="C514" s="5" t="s">
        <v>3</v>
      </c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>
      <c r="A515" s="4">
        <v>43638.375</v>
      </c>
      <c r="B515" s="5">
        <v>1260.056</v>
      </c>
      <c r="C515" s="5" t="s">
        <v>3</v>
      </c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>
      <c r="A516" s="4">
        <v>43638.416666666664</v>
      </c>
      <c r="B516" s="5">
        <v>1230.056</v>
      </c>
      <c r="C516" s="5" t="s">
        <v>3</v>
      </c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>
      <c r="A517" s="4">
        <v>43638.458333333336</v>
      </c>
      <c r="B517" s="5">
        <v>1242.057</v>
      </c>
      <c r="C517" s="5" t="s">
        <v>3</v>
      </c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>
      <c r="A518" s="4">
        <v>43638.5</v>
      </c>
      <c r="B518" s="5">
        <v>1266.058</v>
      </c>
      <c r="C518" s="5" t="s">
        <v>3</v>
      </c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>
      <c r="A519" s="4">
        <v>43638.541666666664</v>
      </c>
      <c r="B519" s="5">
        <v>1428.058</v>
      </c>
      <c r="C519" s="5" t="s">
        <v>3</v>
      </c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>
      <c r="A520" s="4">
        <v>43638.583333333336</v>
      </c>
      <c r="B520" s="5">
        <v>1302.058</v>
      </c>
      <c r="C520" s="5" t="s">
        <v>3</v>
      </c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>
      <c r="A521" s="4">
        <v>43638.625</v>
      </c>
      <c r="B521" s="5">
        <v>1386.058</v>
      </c>
      <c r="C521" s="5" t="s">
        <v>3</v>
      </c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>
      <c r="A522" s="4">
        <v>43638.666666666664</v>
      </c>
      <c r="B522" s="5">
        <v>1314.058</v>
      </c>
      <c r="C522" s="5" t="s">
        <v>3</v>
      </c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>
      <c r="A523" s="4">
        <v>43638.708333333336</v>
      </c>
      <c r="B523" s="5">
        <v>1326.059</v>
      </c>
      <c r="C523" s="5" t="s">
        <v>3</v>
      </c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>
      <c r="A524" s="4">
        <v>43638.75</v>
      </c>
      <c r="B524" s="5">
        <v>1344.06</v>
      </c>
      <c r="C524" s="5" t="s">
        <v>3</v>
      </c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>
      <c r="A525" s="4">
        <v>43638.791666666664</v>
      </c>
      <c r="B525" s="5">
        <v>1326.059</v>
      </c>
      <c r="C525" s="5" t="s">
        <v>3</v>
      </c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>
      <c r="A526" s="4">
        <v>43638.833333333336</v>
      </c>
      <c r="B526" s="5">
        <v>1254.06</v>
      </c>
      <c r="C526" s="5" t="s">
        <v>3</v>
      </c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>
      <c r="A527" s="4">
        <v>43638.875</v>
      </c>
      <c r="B527" s="5">
        <v>1212.059</v>
      </c>
      <c r="C527" s="5" t="s">
        <v>3</v>
      </c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>
      <c r="A528" s="4">
        <v>43638.916666666664</v>
      </c>
      <c r="B528" s="5">
        <v>1788.057</v>
      </c>
      <c r="C528" s="5" t="s">
        <v>3</v>
      </c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>
      <c r="A529" s="4">
        <v>43638.958333333336</v>
      </c>
      <c r="B529" s="5">
        <v>1704.058</v>
      </c>
      <c r="C529" s="5" t="s">
        <v>3</v>
      </c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>
      <c r="A530" s="4">
        <v>43639.0</v>
      </c>
      <c r="B530" s="5">
        <v>1602.058</v>
      </c>
      <c r="C530" s="5" t="s">
        <v>4</v>
      </c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>
      <c r="A531" s="4">
        <v>43639.041666666664</v>
      </c>
      <c r="B531" s="5">
        <v>1404.057</v>
      </c>
      <c r="C531" s="5" t="s">
        <v>4</v>
      </c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>
      <c r="A532" s="4">
        <v>43639.083333333336</v>
      </c>
      <c r="B532" s="5">
        <v>1554.056</v>
      </c>
      <c r="C532" s="5" t="s">
        <v>4</v>
      </c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>
      <c r="A533" s="4">
        <v>43639.125</v>
      </c>
      <c r="B533" s="5">
        <v>1188.058</v>
      </c>
      <c r="C533" s="5" t="s">
        <v>4</v>
      </c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>
      <c r="A534" s="4">
        <v>43639.166666666664</v>
      </c>
      <c r="B534" s="5">
        <v>1014.058</v>
      </c>
      <c r="C534" s="5" t="s">
        <v>4</v>
      </c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>
      <c r="A535" s="4">
        <v>43639.208333333336</v>
      </c>
      <c r="B535" s="5">
        <v>1098.058</v>
      </c>
      <c r="C535" s="5" t="s">
        <v>4</v>
      </c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>
      <c r="A536" s="4">
        <v>43639.25</v>
      </c>
      <c r="B536" s="5">
        <v>1230.058</v>
      </c>
      <c r="C536" s="5" t="s">
        <v>4</v>
      </c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>
      <c r="A537" s="4">
        <v>43639.291666666664</v>
      </c>
      <c r="B537" s="5">
        <v>1074.058</v>
      </c>
      <c r="C537" s="5" t="s">
        <v>4</v>
      </c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>
      <c r="A538" s="4">
        <v>43639.333333333336</v>
      </c>
      <c r="B538" s="5">
        <v>882.06</v>
      </c>
      <c r="C538" s="5" t="s">
        <v>4</v>
      </c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>
      <c r="A539" s="4">
        <v>43639.375</v>
      </c>
      <c r="B539" s="5">
        <v>1026.058</v>
      </c>
      <c r="C539" s="5" t="s">
        <v>4</v>
      </c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>
      <c r="A540" s="4">
        <v>43639.416666666664</v>
      </c>
      <c r="B540" s="5">
        <v>996.057</v>
      </c>
      <c r="C540" s="5" t="s">
        <v>4</v>
      </c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>
      <c r="A541" s="4">
        <v>43639.458333333336</v>
      </c>
      <c r="B541" s="5">
        <v>1026.058</v>
      </c>
      <c r="C541" s="5" t="s">
        <v>4</v>
      </c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>
      <c r="A542" s="4">
        <v>43639.5</v>
      </c>
      <c r="B542" s="5">
        <v>1008.058</v>
      </c>
      <c r="C542" s="5" t="s">
        <v>4</v>
      </c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>
      <c r="A543" s="4">
        <v>43639.541666666664</v>
      </c>
      <c r="B543" s="5">
        <v>1098.058</v>
      </c>
      <c r="C543" s="5" t="s">
        <v>4</v>
      </c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>
      <c r="A544" s="4">
        <v>43639.583333333336</v>
      </c>
      <c r="B544" s="5">
        <v>1140.058</v>
      </c>
      <c r="C544" s="5" t="s">
        <v>4</v>
      </c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>
      <c r="A545" s="4">
        <v>43639.625</v>
      </c>
      <c r="B545" s="5">
        <v>1110.058</v>
      </c>
      <c r="C545" s="5" t="s">
        <v>4</v>
      </c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>
      <c r="A546" s="4">
        <v>43639.666666666664</v>
      </c>
      <c r="B546" s="5">
        <v>1128.058</v>
      </c>
      <c r="C546" s="5" t="s">
        <v>4</v>
      </c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>
      <c r="A547" s="4">
        <v>43639.708333333336</v>
      </c>
      <c r="B547" s="5">
        <v>1068.058</v>
      </c>
      <c r="C547" s="5" t="s">
        <v>4</v>
      </c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>
      <c r="A548" s="4">
        <v>43639.75</v>
      </c>
      <c r="B548" s="5">
        <v>918.059</v>
      </c>
      <c r="C548" s="5" t="s">
        <v>4</v>
      </c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>
      <c r="A549" s="4">
        <v>43639.791666666664</v>
      </c>
      <c r="B549" s="5">
        <v>864.06</v>
      </c>
      <c r="C549" s="5" t="s">
        <v>4</v>
      </c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>
      <c r="A550" s="4">
        <v>43639.833333333336</v>
      </c>
      <c r="B550" s="5">
        <v>912.06</v>
      </c>
      <c r="C550" s="5" t="s">
        <v>4</v>
      </c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>
      <c r="A551" s="4">
        <v>43639.875</v>
      </c>
      <c r="B551" s="5">
        <v>1080.06</v>
      </c>
      <c r="C551" s="5" t="s">
        <v>4</v>
      </c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>
      <c r="A552" s="4">
        <v>43639.916666666664</v>
      </c>
      <c r="B552" s="5">
        <v>1482.06</v>
      </c>
      <c r="C552" s="5" t="s">
        <v>4</v>
      </c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>
      <c r="A553" s="4">
        <v>43639.958333333336</v>
      </c>
      <c r="B553" s="5">
        <v>1530.059</v>
      </c>
      <c r="C553" s="5" t="s">
        <v>4</v>
      </c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>
      <c r="A554" s="4">
        <v>43640.0</v>
      </c>
      <c r="B554" s="5">
        <v>1494.056</v>
      </c>
      <c r="C554" s="5" t="s">
        <v>5</v>
      </c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>
      <c r="A555" s="4">
        <v>43640.041666666664</v>
      </c>
      <c r="B555" s="5">
        <v>1386.056</v>
      </c>
      <c r="C555" s="5" t="s">
        <v>5</v>
      </c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>
      <c r="A556" s="4">
        <v>43640.083333333336</v>
      </c>
      <c r="B556" s="5">
        <v>1350.058</v>
      </c>
      <c r="C556" s="5" t="s">
        <v>5</v>
      </c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>
      <c r="A557" s="4">
        <v>43640.125</v>
      </c>
      <c r="B557" s="5">
        <v>1416.058</v>
      </c>
      <c r="C557" s="5" t="s">
        <v>5</v>
      </c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>
      <c r="A558" s="4">
        <v>43640.166666666664</v>
      </c>
      <c r="B558" s="5">
        <v>1308.058</v>
      </c>
      <c r="C558" s="5" t="s">
        <v>5</v>
      </c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>
      <c r="A559" s="4">
        <v>43640.208333333336</v>
      </c>
      <c r="B559" s="5">
        <v>1368.058</v>
      </c>
      <c r="C559" s="5" t="s">
        <v>5</v>
      </c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>
      <c r="A560" s="4">
        <v>43640.25</v>
      </c>
      <c r="B560" s="5">
        <v>1068.059</v>
      </c>
      <c r="C560" s="5" t="s">
        <v>5</v>
      </c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>
      <c r="A561" s="4">
        <v>43640.291666666664</v>
      </c>
      <c r="B561" s="5">
        <v>936.057</v>
      </c>
      <c r="C561" s="5" t="s">
        <v>5</v>
      </c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>
      <c r="A562" s="4">
        <v>43640.333333333336</v>
      </c>
      <c r="B562" s="5">
        <v>1008.056</v>
      </c>
      <c r="C562" s="5" t="s">
        <v>5</v>
      </c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>
      <c r="A563" s="4">
        <v>43640.375</v>
      </c>
      <c r="B563" s="5">
        <v>1038.056</v>
      </c>
      <c r="C563" s="5" t="s">
        <v>5</v>
      </c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>
      <c r="A564" s="4">
        <v>43640.416666666664</v>
      </c>
      <c r="B564" s="5">
        <v>984.056</v>
      </c>
      <c r="C564" s="5" t="s">
        <v>5</v>
      </c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>
      <c r="A565" s="4">
        <v>43640.458333333336</v>
      </c>
      <c r="B565" s="5">
        <v>1038.056</v>
      </c>
      <c r="C565" s="5" t="s">
        <v>5</v>
      </c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>
      <c r="A566" s="4">
        <v>43640.5</v>
      </c>
      <c r="B566" s="5">
        <v>990.057</v>
      </c>
      <c r="C566" s="5" t="s">
        <v>5</v>
      </c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>
      <c r="A567" s="4">
        <v>43640.541666666664</v>
      </c>
      <c r="B567" s="5">
        <v>1182.056</v>
      </c>
      <c r="C567" s="5" t="s">
        <v>5</v>
      </c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>
      <c r="A568" s="4">
        <v>43640.583333333336</v>
      </c>
      <c r="B568" s="5">
        <v>1098.056</v>
      </c>
      <c r="C568" s="5" t="s">
        <v>5</v>
      </c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>
      <c r="A569" s="4">
        <v>43640.625</v>
      </c>
      <c r="B569" s="5">
        <v>1140.056</v>
      </c>
      <c r="C569" s="5" t="s">
        <v>5</v>
      </c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>
      <c r="A570" s="4">
        <v>43640.666666666664</v>
      </c>
      <c r="B570" s="5">
        <v>1296.057</v>
      </c>
      <c r="C570" s="5" t="s">
        <v>5</v>
      </c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>
      <c r="A571" s="4">
        <v>43640.708333333336</v>
      </c>
      <c r="B571" s="5">
        <v>1326.058</v>
      </c>
      <c r="C571" s="5" t="s">
        <v>5</v>
      </c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>
      <c r="A572" s="4">
        <v>43640.75</v>
      </c>
      <c r="B572" s="5">
        <v>1458.058</v>
      </c>
      <c r="C572" s="5" t="s">
        <v>5</v>
      </c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>
      <c r="A573" s="4">
        <v>43640.791666666664</v>
      </c>
      <c r="B573" s="5">
        <v>1428.059</v>
      </c>
      <c r="C573" s="5" t="s">
        <v>5</v>
      </c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>
      <c r="A574" s="4">
        <v>43640.833333333336</v>
      </c>
      <c r="B574" s="5">
        <v>1410.058</v>
      </c>
      <c r="C574" s="5" t="s">
        <v>5</v>
      </c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>
      <c r="A575" s="4">
        <v>43640.875</v>
      </c>
      <c r="B575" s="5">
        <v>1674.058</v>
      </c>
      <c r="C575" s="5" t="s">
        <v>5</v>
      </c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>
      <c r="A576" s="4">
        <v>43640.916666666664</v>
      </c>
      <c r="B576" s="5">
        <v>1698.058</v>
      </c>
      <c r="C576" s="5" t="s">
        <v>5</v>
      </c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>
      <c r="A577" s="4">
        <v>43640.958333333336</v>
      </c>
      <c r="B577" s="5">
        <v>1728.058</v>
      </c>
      <c r="C577" s="5" t="s">
        <v>5</v>
      </c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>
      <c r="A578" s="4">
        <v>43641.0</v>
      </c>
      <c r="B578" s="5">
        <v>1452.058</v>
      </c>
      <c r="C578" s="5" t="s">
        <v>6</v>
      </c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>
      <c r="A579" s="4">
        <v>43641.041666666664</v>
      </c>
      <c r="B579" s="5">
        <v>1614.056</v>
      </c>
      <c r="C579" s="5" t="s">
        <v>6</v>
      </c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>
      <c r="A580" s="4">
        <v>43641.083333333336</v>
      </c>
      <c r="B580" s="5">
        <v>1644.056</v>
      </c>
      <c r="C580" s="5" t="s">
        <v>6</v>
      </c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>
      <c r="A581" s="4">
        <v>43641.125</v>
      </c>
      <c r="B581" s="5">
        <v>1596.056</v>
      </c>
      <c r="C581" s="5" t="s">
        <v>6</v>
      </c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>
      <c r="A582" s="4">
        <v>43641.166666666664</v>
      </c>
      <c r="B582" s="5">
        <v>1548.057</v>
      </c>
      <c r="C582" s="5" t="s">
        <v>6</v>
      </c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>
      <c r="A583" s="4">
        <v>43641.208333333336</v>
      </c>
      <c r="B583" s="5">
        <v>1212.058</v>
      </c>
      <c r="C583" s="5" t="s">
        <v>6</v>
      </c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>
      <c r="A584" s="4">
        <v>43641.25</v>
      </c>
      <c r="B584" s="5">
        <v>1164.057</v>
      </c>
      <c r="C584" s="5" t="s">
        <v>6</v>
      </c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>
      <c r="A585" s="4">
        <v>43641.291666666664</v>
      </c>
      <c r="B585" s="5">
        <v>1194.056</v>
      </c>
      <c r="C585" s="5" t="s">
        <v>6</v>
      </c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>
      <c r="A586" s="4">
        <v>43641.333333333336</v>
      </c>
      <c r="B586" s="5">
        <v>1044.056</v>
      </c>
      <c r="C586" s="5" t="s">
        <v>6</v>
      </c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>
      <c r="A587" s="4">
        <v>43641.375</v>
      </c>
      <c r="B587" s="5">
        <v>1026.056</v>
      </c>
      <c r="C587" s="5" t="s">
        <v>6</v>
      </c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>
      <c r="A588" s="4">
        <v>43641.416666666664</v>
      </c>
      <c r="B588" s="5">
        <v>1470.056</v>
      </c>
      <c r="C588" s="5" t="s">
        <v>6</v>
      </c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>
      <c r="A589" s="4">
        <v>43641.458333333336</v>
      </c>
      <c r="B589" s="5">
        <v>1410.056</v>
      </c>
      <c r="C589" s="5" t="s">
        <v>6</v>
      </c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>
      <c r="A590" s="4">
        <v>43641.5</v>
      </c>
      <c r="B590" s="5">
        <v>1560.056</v>
      </c>
      <c r="C590" s="5" t="s">
        <v>6</v>
      </c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>
      <c r="A591" s="4">
        <v>43641.541666666664</v>
      </c>
      <c r="B591" s="5">
        <v>1662.056</v>
      </c>
      <c r="C591" s="5" t="s">
        <v>6</v>
      </c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>
      <c r="A592" s="4">
        <v>43641.583333333336</v>
      </c>
      <c r="B592" s="5">
        <v>1644.056</v>
      </c>
      <c r="C592" s="5" t="s">
        <v>6</v>
      </c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>
      <c r="A593" s="4">
        <v>43641.625</v>
      </c>
      <c r="B593" s="5">
        <v>1572.056</v>
      </c>
      <c r="C593" s="5" t="s">
        <v>6</v>
      </c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>
      <c r="A594" s="4">
        <v>43641.666666666664</v>
      </c>
      <c r="B594" s="5">
        <v>1332.058</v>
      </c>
      <c r="C594" s="5" t="s">
        <v>6</v>
      </c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>
      <c r="A595" s="4">
        <v>43641.708333333336</v>
      </c>
      <c r="B595" s="5">
        <v>1272.058</v>
      </c>
      <c r="C595" s="5" t="s">
        <v>6</v>
      </c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>
      <c r="A596" s="4">
        <v>43641.75</v>
      </c>
      <c r="B596" s="5">
        <v>1278.058</v>
      </c>
      <c r="C596" s="5" t="s">
        <v>6</v>
      </c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>
      <c r="A597" s="4">
        <v>43641.791666666664</v>
      </c>
      <c r="B597" s="5">
        <v>1320.058</v>
      </c>
      <c r="C597" s="5" t="s">
        <v>6</v>
      </c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>
      <c r="A598" s="4">
        <v>43641.833333333336</v>
      </c>
      <c r="B598" s="5">
        <v>1404.058</v>
      </c>
      <c r="C598" s="5" t="s">
        <v>6</v>
      </c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>
      <c r="A599" s="4">
        <v>43641.875</v>
      </c>
      <c r="B599" s="5">
        <v>1500.058</v>
      </c>
      <c r="C599" s="5" t="s">
        <v>6</v>
      </c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>
      <c r="A600" s="4">
        <v>43641.916666666664</v>
      </c>
      <c r="B600" s="5">
        <v>1698.058</v>
      </c>
      <c r="C600" s="5" t="s">
        <v>6</v>
      </c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>
      <c r="A601" s="4">
        <v>43641.958333333336</v>
      </c>
      <c r="B601" s="5">
        <v>1740.058</v>
      </c>
      <c r="C601" s="5" t="s">
        <v>6</v>
      </c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>
      <c r="A602" s="4">
        <v>43642.0</v>
      </c>
      <c r="B602" s="5">
        <v>1632.058</v>
      </c>
      <c r="C602" s="5" t="s">
        <v>7</v>
      </c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>
      <c r="A603" s="4">
        <v>43642.041666666664</v>
      </c>
      <c r="B603" s="5">
        <v>1530.058</v>
      </c>
      <c r="C603" s="5" t="s">
        <v>7</v>
      </c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>
      <c r="A604" s="4">
        <v>43642.083333333336</v>
      </c>
      <c r="B604" s="5">
        <v>1578.058</v>
      </c>
      <c r="C604" s="5" t="s">
        <v>7</v>
      </c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>
      <c r="A605" s="4">
        <v>43642.125</v>
      </c>
      <c r="B605" s="5">
        <v>1542.058</v>
      </c>
      <c r="C605" s="5" t="s">
        <v>7</v>
      </c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>
      <c r="A606" s="4">
        <v>43642.166666666664</v>
      </c>
      <c r="B606" s="5">
        <v>1446.058</v>
      </c>
      <c r="C606" s="5" t="s">
        <v>7</v>
      </c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>
      <c r="A607" s="4">
        <v>43642.208333333336</v>
      </c>
      <c r="B607" s="5">
        <v>1140.059</v>
      </c>
      <c r="C607" s="5" t="s">
        <v>7</v>
      </c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>
      <c r="A608" s="4">
        <v>43642.25</v>
      </c>
      <c r="B608" s="5">
        <v>1350.058</v>
      </c>
      <c r="C608" s="5" t="s">
        <v>7</v>
      </c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>
      <c r="A609" s="4">
        <v>43642.291666666664</v>
      </c>
      <c r="B609" s="5">
        <v>1620.056</v>
      </c>
      <c r="C609" s="5" t="s">
        <v>7</v>
      </c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>
      <c r="A610" s="4">
        <v>43642.333333333336</v>
      </c>
      <c r="B610" s="5">
        <v>1698.056</v>
      </c>
      <c r="C610" s="5" t="s">
        <v>7</v>
      </c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>
      <c r="A611" s="4">
        <v>43642.375</v>
      </c>
      <c r="B611" s="5">
        <v>1710.056</v>
      </c>
      <c r="C611" s="5" t="s">
        <v>7</v>
      </c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>
      <c r="A612" s="4">
        <v>43642.416666666664</v>
      </c>
      <c r="B612" s="5">
        <v>1608.056</v>
      </c>
      <c r="C612" s="5" t="s">
        <v>7</v>
      </c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>
      <c r="A613" s="4">
        <v>43642.458333333336</v>
      </c>
      <c r="B613" s="5">
        <v>1632.058</v>
      </c>
      <c r="C613" s="5" t="s">
        <v>7</v>
      </c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>
      <c r="A614" s="4">
        <v>43642.5</v>
      </c>
      <c r="B614" s="5">
        <v>1614.058</v>
      </c>
      <c r="C614" s="5" t="s">
        <v>7</v>
      </c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>
      <c r="A615" s="4">
        <v>43642.541666666664</v>
      </c>
      <c r="B615" s="5">
        <v>1782.056</v>
      </c>
      <c r="C615" s="5" t="s">
        <v>7</v>
      </c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>
      <c r="A616" s="4">
        <v>43642.583333333336</v>
      </c>
      <c r="B616" s="5">
        <v>1326.058</v>
      </c>
      <c r="C616" s="5" t="s">
        <v>7</v>
      </c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>
      <c r="A617" s="4">
        <v>43642.625</v>
      </c>
      <c r="B617" s="5">
        <v>1776.058</v>
      </c>
      <c r="C617" s="5" t="s">
        <v>7</v>
      </c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>
      <c r="A618" s="4">
        <v>43642.666666666664</v>
      </c>
      <c r="B618" s="5">
        <v>1710.058</v>
      </c>
      <c r="C618" s="5" t="s">
        <v>7</v>
      </c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>
      <c r="A619" s="4">
        <v>43642.708333333336</v>
      </c>
      <c r="B619" s="5">
        <v>1548.058</v>
      </c>
      <c r="C619" s="5" t="s">
        <v>7</v>
      </c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>
      <c r="A620" s="4">
        <v>43642.75</v>
      </c>
      <c r="B620" s="5">
        <v>1140.059</v>
      </c>
      <c r="C620" s="5" t="s">
        <v>7</v>
      </c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>
      <c r="A621" s="4">
        <v>43642.791666666664</v>
      </c>
      <c r="B621" s="5">
        <v>1152.058</v>
      </c>
      <c r="C621" s="5" t="s">
        <v>7</v>
      </c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>
      <c r="A622" s="4">
        <v>43642.833333333336</v>
      </c>
      <c r="B622" s="5">
        <v>1092.058</v>
      </c>
      <c r="C622" s="5" t="s">
        <v>7</v>
      </c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>
      <c r="A623" s="4">
        <v>43642.875</v>
      </c>
      <c r="B623" s="5">
        <v>1374.058</v>
      </c>
      <c r="C623" s="5" t="s">
        <v>7</v>
      </c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>
      <c r="A624" s="4">
        <v>43642.916666666664</v>
      </c>
      <c r="B624" s="5">
        <v>1518.057</v>
      </c>
      <c r="C624" s="5" t="s">
        <v>7</v>
      </c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>
      <c r="A625" s="4">
        <v>43642.958333333336</v>
      </c>
      <c r="B625" s="5">
        <v>1500.056</v>
      </c>
      <c r="C625" s="5" t="s">
        <v>7</v>
      </c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>
      <c r="A626" s="4">
        <v>43643.0</v>
      </c>
      <c r="B626" s="5">
        <v>1410.057</v>
      </c>
      <c r="C626" s="5" t="s">
        <v>8</v>
      </c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>
      <c r="A627" s="4">
        <v>43643.041666666664</v>
      </c>
      <c r="B627" s="5">
        <v>1350.057</v>
      </c>
      <c r="C627" s="5" t="s">
        <v>8</v>
      </c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>
      <c r="A628" s="4">
        <v>43643.083333333336</v>
      </c>
      <c r="B628" s="5">
        <v>1590.057</v>
      </c>
      <c r="C628" s="5" t="s">
        <v>8</v>
      </c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>
      <c r="A629" s="4">
        <v>43643.125</v>
      </c>
      <c r="B629" s="5">
        <v>1506.056</v>
      </c>
      <c r="C629" s="5" t="s">
        <v>8</v>
      </c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>
      <c r="A630" s="4">
        <v>43643.166666666664</v>
      </c>
      <c r="B630" s="5">
        <v>1500.058</v>
      </c>
      <c r="C630" s="5" t="s">
        <v>8</v>
      </c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>
      <c r="A631" s="4">
        <v>43643.208333333336</v>
      </c>
      <c r="B631" s="5">
        <v>1536.058</v>
      </c>
      <c r="C631" s="5" t="s">
        <v>8</v>
      </c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>
      <c r="A632" s="4">
        <v>43643.25</v>
      </c>
      <c r="B632" s="5">
        <v>1320.058</v>
      </c>
      <c r="C632" s="5" t="s">
        <v>8</v>
      </c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>
      <c r="A633" s="4">
        <v>43643.291666666664</v>
      </c>
      <c r="B633" s="5">
        <v>1140.058</v>
      </c>
      <c r="C633" s="5" t="s">
        <v>8</v>
      </c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>
      <c r="A634" s="4">
        <v>43643.333333333336</v>
      </c>
      <c r="B634" s="5">
        <v>1002.058</v>
      </c>
      <c r="C634" s="5" t="s">
        <v>8</v>
      </c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>
      <c r="A635" s="4">
        <v>43643.375</v>
      </c>
      <c r="B635" s="5">
        <v>972.056</v>
      </c>
      <c r="C635" s="5" t="s">
        <v>8</v>
      </c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>
      <c r="A636" s="4">
        <v>43643.416666666664</v>
      </c>
      <c r="B636" s="5">
        <v>1098.058</v>
      </c>
      <c r="C636" s="5" t="s">
        <v>8</v>
      </c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>
      <c r="A637" s="4">
        <v>43643.458333333336</v>
      </c>
      <c r="B637" s="5">
        <v>1146.058</v>
      </c>
      <c r="C637" s="5" t="s">
        <v>8</v>
      </c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>
      <c r="A638" s="4">
        <v>43643.5</v>
      </c>
      <c r="B638" s="5">
        <v>1098.059</v>
      </c>
      <c r="C638" s="5" t="s">
        <v>8</v>
      </c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>
      <c r="A639" s="4">
        <v>43643.541666666664</v>
      </c>
      <c r="B639" s="5">
        <v>1188.058</v>
      </c>
      <c r="C639" s="5" t="s">
        <v>8</v>
      </c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>
      <c r="A640" s="4">
        <v>43643.583333333336</v>
      </c>
      <c r="B640" s="5">
        <v>1134.058</v>
      </c>
      <c r="C640" s="5" t="s">
        <v>8</v>
      </c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>
      <c r="A641" s="4">
        <v>43643.625</v>
      </c>
      <c r="B641" s="5">
        <v>1158.058</v>
      </c>
      <c r="C641" s="5" t="s">
        <v>8</v>
      </c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>
      <c r="A642" s="4">
        <v>43643.666666666664</v>
      </c>
      <c r="B642" s="5">
        <v>1086.058</v>
      </c>
      <c r="C642" s="5" t="s">
        <v>8</v>
      </c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>
      <c r="A643" s="4">
        <v>43643.708333333336</v>
      </c>
      <c r="B643" s="5">
        <v>1050.058</v>
      </c>
      <c r="C643" s="5" t="s">
        <v>8</v>
      </c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>
      <c r="A644" s="4">
        <v>43643.75</v>
      </c>
      <c r="B644" s="5">
        <v>1134.058</v>
      </c>
      <c r="C644" s="5" t="s">
        <v>8</v>
      </c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>
      <c r="A645" s="4">
        <v>43643.791666666664</v>
      </c>
      <c r="B645" s="5">
        <v>1092.058</v>
      </c>
      <c r="C645" s="5" t="s">
        <v>8</v>
      </c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>
      <c r="A646" s="4">
        <v>43643.833333333336</v>
      </c>
      <c r="B646" s="5">
        <v>1056.058</v>
      </c>
      <c r="C646" s="5" t="s">
        <v>8</v>
      </c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>
      <c r="A647" s="4">
        <v>43643.875</v>
      </c>
      <c r="B647" s="5">
        <v>1290.058</v>
      </c>
      <c r="C647" s="5" t="s">
        <v>8</v>
      </c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>
      <c r="A648" s="4">
        <v>43643.916666666664</v>
      </c>
      <c r="B648" s="5">
        <v>1362.058</v>
      </c>
      <c r="C648" s="5" t="s">
        <v>8</v>
      </c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>
      <c r="A649" s="4">
        <v>43643.958333333336</v>
      </c>
      <c r="B649" s="5">
        <v>1428.058</v>
      </c>
      <c r="C649" s="5" t="s">
        <v>8</v>
      </c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>
      <c r="A650" s="4">
        <v>43644.0</v>
      </c>
      <c r="B650" s="5">
        <v>1386.057</v>
      </c>
      <c r="C650" s="5" t="s">
        <v>9</v>
      </c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>
      <c r="A651" s="4">
        <v>43644.041666666664</v>
      </c>
      <c r="B651" s="5">
        <v>1308.058</v>
      </c>
      <c r="C651" s="5" t="s">
        <v>9</v>
      </c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>
      <c r="A652" s="4">
        <v>43644.083333333336</v>
      </c>
      <c r="B652" s="5">
        <v>1314.058</v>
      </c>
      <c r="C652" s="5" t="s">
        <v>9</v>
      </c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>
      <c r="A653" s="4">
        <v>43644.125</v>
      </c>
      <c r="B653" s="5">
        <v>1410.056</v>
      </c>
      <c r="C653" s="5" t="s">
        <v>9</v>
      </c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>
      <c r="A654" s="4">
        <v>43644.166666666664</v>
      </c>
      <c r="B654" s="5">
        <v>1308.056</v>
      </c>
      <c r="C654" s="5" t="s">
        <v>9</v>
      </c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>
      <c r="A655" s="4">
        <v>43644.208333333336</v>
      </c>
      <c r="B655" s="5">
        <v>1176.058</v>
      </c>
      <c r="C655" s="5" t="s">
        <v>9</v>
      </c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>
      <c r="A656" s="4">
        <v>43644.25</v>
      </c>
      <c r="B656" s="5">
        <v>960.058</v>
      </c>
      <c r="C656" s="5" t="s">
        <v>9</v>
      </c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>
      <c r="A657" s="4">
        <v>43644.291666666664</v>
      </c>
      <c r="B657" s="5">
        <v>888.058</v>
      </c>
      <c r="C657" s="5" t="s">
        <v>9</v>
      </c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>
      <c r="A658" s="4">
        <v>43644.333333333336</v>
      </c>
      <c r="B658" s="5">
        <v>912.057</v>
      </c>
      <c r="C658" s="5" t="s">
        <v>9</v>
      </c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>
      <c r="A659" s="4">
        <v>43644.375</v>
      </c>
      <c r="B659" s="5">
        <v>978.056</v>
      </c>
      <c r="C659" s="5" t="s">
        <v>9</v>
      </c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>
      <c r="A660" s="4">
        <v>43644.416666666664</v>
      </c>
      <c r="B660" s="5">
        <v>972.056</v>
      </c>
      <c r="C660" s="5" t="s">
        <v>9</v>
      </c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>
      <c r="A661" s="4">
        <v>43644.458333333336</v>
      </c>
      <c r="B661" s="5">
        <v>870.056</v>
      </c>
      <c r="C661" s="5" t="s">
        <v>9</v>
      </c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>
      <c r="A662" s="4">
        <v>43644.5</v>
      </c>
      <c r="B662" s="5">
        <v>954.056</v>
      </c>
      <c r="C662" s="5" t="s">
        <v>9</v>
      </c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>
      <c r="A663" s="4">
        <v>43644.541666666664</v>
      </c>
      <c r="B663" s="5">
        <v>1104.058</v>
      </c>
      <c r="C663" s="5" t="s">
        <v>9</v>
      </c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>
      <c r="A664" s="4">
        <v>43644.583333333336</v>
      </c>
      <c r="B664" s="5">
        <v>1092.058</v>
      </c>
      <c r="C664" s="5" t="s">
        <v>9</v>
      </c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>
      <c r="A665" s="4">
        <v>43644.625</v>
      </c>
      <c r="B665" s="5">
        <v>1098.058</v>
      </c>
      <c r="C665" s="5" t="s">
        <v>9</v>
      </c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>
      <c r="A666" s="4">
        <v>43644.666666666664</v>
      </c>
      <c r="B666" s="5">
        <v>1032.058</v>
      </c>
      <c r="C666" s="5" t="s">
        <v>9</v>
      </c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>
      <c r="A667" s="4">
        <v>43644.708333333336</v>
      </c>
      <c r="B667" s="5">
        <v>954.06</v>
      </c>
      <c r="C667" s="5" t="s">
        <v>9</v>
      </c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>
      <c r="A668" s="4">
        <v>43644.75</v>
      </c>
      <c r="B668" s="5">
        <v>990.06</v>
      </c>
      <c r="C668" s="5" t="s">
        <v>9</v>
      </c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>
      <c r="A669" s="4">
        <v>43644.791666666664</v>
      </c>
      <c r="B669" s="5">
        <v>912.058</v>
      </c>
      <c r="C669" s="5" t="s">
        <v>9</v>
      </c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>
      <c r="A670" s="4">
        <v>43644.833333333336</v>
      </c>
      <c r="B670" s="5">
        <v>852.058</v>
      </c>
      <c r="C670" s="5" t="s">
        <v>9</v>
      </c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>
      <c r="A671" s="4">
        <v>43644.875</v>
      </c>
      <c r="B671" s="5">
        <v>972.057</v>
      </c>
      <c r="C671" s="5" t="s">
        <v>9</v>
      </c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>
      <c r="A672" s="4">
        <v>43644.916666666664</v>
      </c>
      <c r="B672" s="5">
        <v>960.058</v>
      </c>
      <c r="C672" s="5" t="s">
        <v>9</v>
      </c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>
      <c r="A673" s="4">
        <v>43644.958333333336</v>
      </c>
      <c r="B673" s="5">
        <v>834.058</v>
      </c>
      <c r="C673" s="5" t="s">
        <v>9</v>
      </c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>
      <c r="A674" s="4">
        <v>43645.0</v>
      </c>
      <c r="B674" s="5">
        <v>816.058</v>
      </c>
      <c r="C674" s="5" t="s">
        <v>3</v>
      </c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>
      <c r="A675" s="4">
        <v>43645.041666666664</v>
      </c>
      <c r="B675" s="5">
        <v>822.057</v>
      </c>
      <c r="C675" s="5" t="s">
        <v>3</v>
      </c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>
      <c r="A676" s="4">
        <v>43645.083333333336</v>
      </c>
      <c r="B676" s="5">
        <v>858.056</v>
      </c>
      <c r="C676" s="5" t="s">
        <v>3</v>
      </c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>
      <c r="A677" s="4">
        <v>43645.125</v>
      </c>
      <c r="B677" s="5">
        <v>834.056</v>
      </c>
      <c r="C677" s="5" t="s">
        <v>3</v>
      </c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>
      <c r="A678" s="4">
        <v>43645.166666666664</v>
      </c>
      <c r="B678" s="5">
        <v>846.056</v>
      </c>
      <c r="C678" s="5" t="s">
        <v>3</v>
      </c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>
      <c r="A679" s="4">
        <v>43645.208333333336</v>
      </c>
      <c r="B679" s="5">
        <v>852.056</v>
      </c>
      <c r="C679" s="5" t="s">
        <v>3</v>
      </c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>
      <c r="A680" s="4">
        <v>43645.25</v>
      </c>
      <c r="B680" s="5">
        <v>846.057</v>
      </c>
      <c r="C680" s="5" t="s">
        <v>3</v>
      </c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>
      <c r="A681" s="4">
        <v>43645.291666666664</v>
      </c>
      <c r="B681" s="5">
        <v>816.058</v>
      </c>
      <c r="C681" s="5" t="s">
        <v>3</v>
      </c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>
      <c r="A682" s="4">
        <v>43645.333333333336</v>
      </c>
      <c r="B682" s="5">
        <v>864.058</v>
      </c>
      <c r="C682" s="5" t="s">
        <v>3</v>
      </c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>
      <c r="A683" s="4">
        <v>43645.375</v>
      </c>
      <c r="B683" s="5">
        <v>900.057</v>
      </c>
      <c r="C683" s="5" t="s">
        <v>3</v>
      </c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>
      <c r="A684" s="4">
        <v>43645.416666666664</v>
      </c>
      <c r="B684" s="5">
        <v>906.057</v>
      </c>
      <c r="C684" s="5" t="s">
        <v>3</v>
      </c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>
      <c r="A685" s="4">
        <v>43645.458333333336</v>
      </c>
      <c r="B685" s="5">
        <v>882.058</v>
      </c>
      <c r="C685" s="5" t="s">
        <v>3</v>
      </c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>
      <c r="A686" s="4">
        <v>43645.5</v>
      </c>
      <c r="B686" s="5">
        <v>846.058</v>
      </c>
      <c r="C686" s="5" t="s">
        <v>3</v>
      </c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>
      <c r="A687" s="4">
        <v>43645.541666666664</v>
      </c>
      <c r="B687" s="5">
        <v>906.058</v>
      </c>
      <c r="C687" s="5" t="s">
        <v>3</v>
      </c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>
      <c r="A688" s="4">
        <v>43645.583333333336</v>
      </c>
      <c r="B688" s="5">
        <v>888.058</v>
      </c>
      <c r="C688" s="5" t="s">
        <v>3</v>
      </c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>
      <c r="A689" s="4">
        <v>43645.625</v>
      </c>
      <c r="B689" s="5">
        <v>906.058</v>
      </c>
      <c r="C689" s="5" t="s">
        <v>3</v>
      </c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>
      <c r="A690" s="4">
        <v>43645.666666666664</v>
      </c>
      <c r="B690" s="5">
        <v>804.058</v>
      </c>
      <c r="C690" s="5" t="s">
        <v>3</v>
      </c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>
      <c r="A691" s="4">
        <v>43645.708333333336</v>
      </c>
      <c r="B691" s="5">
        <v>810.059</v>
      </c>
      <c r="C691" s="5" t="s">
        <v>3</v>
      </c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>
      <c r="A692" s="4">
        <v>43645.75</v>
      </c>
      <c r="B692" s="5">
        <v>864.06</v>
      </c>
      <c r="C692" s="5" t="s">
        <v>3</v>
      </c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>
      <c r="A693" s="4">
        <v>43645.791666666664</v>
      </c>
      <c r="B693" s="5">
        <v>780.06</v>
      </c>
      <c r="C693" s="5" t="s">
        <v>3</v>
      </c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>
      <c r="A694" s="4">
        <v>43645.833333333336</v>
      </c>
      <c r="B694" s="5">
        <v>870.06</v>
      </c>
      <c r="C694" s="5" t="s">
        <v>3</v>
      </c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>
      <c r="A695" s="4">
        <v>43645.875</v>
      </c>
      <c r="B695" s="5">
        <v>876.06</v>
      </c>
      <c r="C695" s="5" t="s">
        <v>3</v>
      </c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>
      <c r="A696" s="4">
        <v>43645.916666666664</v>
      </c>
      <c r="B696" s="5">
        <v>876.06</v>
      </c>
      <c r="C696" s="5" t="s">
        <v>3</v>
      </c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>
      <c r="A697" s="4">
        <v>43645.958333333336</v>
      </c>
      <c r="B697" s="5">
        <v>846.061</v>
      </c>
      <c r="C697" s="5" t="s">
        <v>3</v>
      </c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>
      <c r="A698" s="4">
        <v>43646.0</v>
      </c>
      <c r="B698" s="5">
        <v>858.06</v>
      </c>
      <c r="C698" s="5" t="s">
        <v>4</v>
      </c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>
      <c r="A699" s="4">
        <v>43646.041666666664</v>
      </c>
      <c r="B699" s="5">
        <v>792.056</v>
      </c>
      <c r="C699" s="5" t="s">
        <v>4</v>
      </c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>
      <c r="A700" s="4">
        <v>43646.083333333336</v>
      </c>
      <c r="B700" s="5">
        <v>846.056</v>
      </c>
      <c r="C700" s="5" t="s">
        <v>4</v>
      </c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>
      <c r="A701" s="4">
        <v>43646.125</v>
      </c>
      <c r="B701" s="5">
        <v>762.056</v>
      </c>
      <c r="C701" s="5" t="s">
        <v>4</v>
      </c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>
      <c r="A702" s="4">
        <v>43646.166666666664</v>
      </c>
      <c r="B702" s="5">
        <v>786.056</v>
      </c>
      <c r="C702" s="5" t="s">
        <v>4</v>
      </c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>
      <c r="A703" s="4">
        <v>43646.208333333336</v>
      </c>
      <c r="B703" s="5">
        <v>900.057</v>
      </c>
      <c r="C703" s="5" t="s">
        <v>4</v>
      </c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>
      <c r="A704" s="4">
        <v>43646.25</v>
      </c>
      <c r="B704" s="5">
        <v>774.058</v>
      </c>
      <c r="C704" s="5" t="s">
        <v>4</v>
      </c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>
      <c r="A705" s="4">
        <v>43646.291666666664</v>
      </c>
      <c r="B705" s="5">
        <v>846.059</v>
      </c>
      <c r="C705" s="5" t="s">
        <v>4</v>
      </c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>
      <c r="A706" s="4">
        <v>43646.333333333336</v>
      </c>
      <c r="B706" s="5">
        <v>780.058</v>
      </c>
      <c r="C706" s="5" t="s">
        <v>4</v>
      </c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>
      <c r="A707" s="4">
        <v>43646.375</v>
      </c>
      <c r="B707" s="5">
        <v>822.057</v>
      </c>
      <c r="C707" s="5" t="s">
        <v>4</v>
      </c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>
      <c r="A708" s="4">
        <v>43646.416666666664</v>
      </c>
      <c r="B708" s="5">
        <v>756.058</v>
      </c>
      <c r="C708" s="5" t="s">
        <v>4</v>
      </c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>
      <c r="A709" s="4">
        <v>43646.458333333336</v>
      </c>
      <c r="B709" s="5">
        <v>840.058</v>
      </c>
      <c r="C709" s="5" t="s">
        <v>4</v>
      </c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>
      <c r="A710" s="4">
        <v>43646.5</v>
      </c>
      <c r="B710" s="5">
        <v>822.058</v>
      </c>
      <c r="C710" s="5" t="s">
        <v>4</v>
      </c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>
      <c r="A711" s="4">
        <v>43646.541666666664</v>
      </c>
      <c r="B711" s="5">
        <v>876.058</v>
      </c>
      <c r="C711" s="5" t="s">
        <v>4</v>
      </c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>
      <c r="A712" s="4">
        <v>43646.583333333336</v>
      </c>
      <c r="B712" s="5">
        <v>1140.058</v>
      </c>
      <c r="C712" s="5" t="s">
        <v>4</v>
      </c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>
      <c r="A713" s="4">
        <v>43646.625</v>
      </c>
      <c r="B713" s="5">
        <v>1110.058</v>
      </c>
      <c r="C713" s="5" t="s">
        <v>4</v>
      </c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>
      <c r="A714" s="4">
        <v>43646.666666666664</v>
      </c>
      <c r="B714" s="5">
        <v>1152.058</v>
      </c>
      <c r="C714" s="5" t="s">
        <v>4</v>
      </c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>
      <c r="A715" s="4">
        <v>43646.708333333336</v>
      </c>
      <c r="B715" s="5">
        <v>1164.059</v>
      </c>
      <c r="C715" s="5" t="s">
        <v>4</v>
      </c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>
      <c r="A716" s="4">
        <v>43646.75</v>
      </c>
      <c r="B716" s="5">
        <v>1212.058</v>
      </c>
      <c r="C716" s="5" t="s">
        <v>4</v>
      </c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>
      <c r="A717" s="4">
        <v>43646.791666666664</v>
      </c>
      <c r="B717" s="5">
        <v>1170.058</v>
      </c>
      <c r="C717" s="5" t="s">
        <v>4</v>
      </c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>
      <c r="A718" s="4">
        <v>43646.833333333336</v>
      </c>
      <c r="B718" s="5">
        <v>1098.058</v>
      </c>
      <c r="C718" s="5" t="s">
        <v>4</v>
      </c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>
      <c r="A719" s="4">
        <v>43646.875</v>
      </c>
      <c r="B719" s="5">
        <v>1188.058</v>
      </c>
      <c r="C719" s="5" t="s">
        <v>4</v>
      </c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>
      <c r="A720" s="4">
        <v>43646.916666666664</v>
      </c>
      <c r="B720" s="5">
        <v>918.059</v>
      </c>
      <c r="C720" s="5" t="s">
        <v>4</v>
      </c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>
      <c r="A721" s="4">
        <v>43646.958333333336</v>
      </c>
      <c r="B721" s="5">
        <v>792.059</v>
      </c>
      <c r="C721" s="5" t="s">
        <v>4</v>
      </c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>
      <c r="A722" s="6"/>
      <c r="B722" s="6"/>
      <c r="C722" s="6"/>
    </row>
    <row r="723">
      <c r="A723" s="6"/>
      <c r="B723" s="6"/>
      <c r="C723" s="6"/>
    </row>
    <row r="724">
      <c r="A724" s="6"/>
      <c r="B724" s="6"/>
      <c r="C724" s="6"/>
    </row>
    <row r="725">
      <c r="A725" s="6"/>
      <c r="B725" s="6"/>
      <c r="C725" s="6"/>
    </row>
    <row r="726">
      <c r="A726" s="6"/>
      <c r="B726" s="6"/>
      <c r="C726" s="6"/>
    </row>
    <row r="727">
      <c r="A727" s="6"/>
      <c r="B727" s="6"/>
      <c r="C727" s="6"/>
    </row>
    <row r="728">
      <c r="A728" s="6"/>
      <c r="B728" s="6"/>
      <c r="C728" s="6"/>
    </row>
    <row r="729">
      <c r="A729" s="6"/>
      <c r="B729" s="6"/>
      <c r="C729" s="6"/>
    </row>
    <row r="730">
      <c r="A730" s="6"/>
      <c r="B730" s="6"/>
      <c r="C730" s="6"/>
    </row>
    <row r="731">
      <c r="A731" s="6"/>
      <c r="B731" s="6"/>
      <c r="C731" s="6"/>
    </row>
    <row r="732">
      <c r="A732" s="6"/>
      <c r="B732" s="6"/>
      <c r="C732" s="6"/>
    </row>
    <row r="733">
      <c r="A733" s="6"/>
      <c r="B733" s="6"/>
      <c r="C733" s="6"/>
    </row>
    <row r="734">
      <c r="A734" s="6"/>
      <c r="B734" s="6"/>
      <c r="C734" s="6"/>
    </row>
    <row r="735">
      <c r="A735" s="6"/>
      <c r="B735" s="6"/>
      <c r="C735" s="6"/>
    </row>
    <row r="736">
      <c r="A736" s="6"/>
      <c r="B736" s="6"/>
      <c r="C736" s="6"/>
    </row>
    <row r="737">
      <c r="A737" s="6"/>
      <c r="B737" s="6"/>
      <c r="C737" s="6"/>
    </row>
    <row r="738">
      <c r="A738" s="6"/>
      <c r="B738" s="6"/>
      <c r="C738" s="6"/>
    </row>
    <row r="739">
      <c r="A739" s="6"/>
      <c r="B739" s="6"/>
      <c r="C739" s="6"/>
    </row>
    <row r="740">
      <c r="A740" s="6"/>
      <c r="B740" s="6"/>
      <c r="C740" s="6"/>
    </row>
    <row r="741">
      <c r="A741" s="6"/>
      <c r="B741" s="6"/>
      <c r="C741" s="6"/>
    </row>
    <row r="742">
      <c r="A742" s="6"/>
      <c r="B742" s="6"/>
      <c r="C742" s="6"/>
    </row>
    <row r="743">
      <c r="A743" s="6"/>
      <c r="B743" s="6"/>
      <c r="C743" s="6"/>
    </row>
    <row r="744">
      <c r="A744" s="6"/>
      <c r="B744" s="6"/>
      <c r="C744" s="6"/>
    </row>
    <row r="745">
      <c r="A745" s="6"/>
      <c r="B745" s="6"/>
      <c r="C745" s="6"/>
    </row>
    <row r="746">
      <c r="A746" s="6"/>
      <c r="B746" s="6"/>
      <c r="C746" s="6"/>
    </row>
    <row r="747">
      <c r="A747" s="6"/>
      <c r="B747" s="6"/>
      <c r="C747" s="6"/>
    </row>
    <row r="748">
      <c r="A748" s="6"/>
      <c r="B748" s="6"/>
      <c r="C748" s="6"/>
    </row>
    <row r="749">
      <c r="A749" s="6"/>
      <c r="B749" s="6"/>
      <c r="C749" s="6"/>
    </row>
    <row r="750">
      <c r="A750" s="6"/>
      <c r="B750" s="6"/>
      <c r="C750" s="6"/>
    </row>
    <row r="751">
      <c r="A751" s="6"/>
      <c r="B751" s="6"/>
      <c r="C751" s="6"/>
    </row>
    <row r="752">
      <c r="A752" s="6"/>
      <c r="B752" s="6"/>
      <c r="C752" s="6"/>
    </row>
    <row r="753">
      <c r="A753" s="6"/>
      <c r="B753" s="6"/>
      <c r="C753" s="6"/>
    </row>
    <row r="754">
      <c r="A754" s="6"/>
      <c r="B754" s="6"/>
      <c r="C754" s="6"/>
    </row>
    <row r="755">
      <c r="A755" s="6"/>
      <c r="B755" s="6"/>
      <c r="C755" s="6"/>
    </row>
    <row r="756">
      <c r="A756" s="6"/>
      <c r="B756" s="6"/>
      <c r="C756" s="6"/>
    </row>
    <row r="757">
      <c r="A757" s="6"/>
      <c r="B757" s="6"/>
      <c r="C757" s="6"/>
    </row>
    <row r="758">
      <c r="A758" s="6"/>
      <c r="B758" s="6"/>
      <c r="C758" s="6"/>
    </row>
    <row r="759">
      <c r="A759" s="6"/>
      <c r="B759" s="6"/>
      <c r="C759" s="6"/>
    </row>
    <row r="760">
      <c r="A760" s="6"/>
      <c r="B760" s="6"/>
      <c r="C760" s="6"/>
    </row>
    <row r="761">
      <c r="A761" s="6"/>
      <c r="B761" s="6"/>
      <c r="C761" s="6"/>
    </row>
    <row r="762">
      <c r="A762" s="6"/>
      <c r="B762" s="6"/>
      <c r="C762" s="6"/>
    </row>
    <row r="763">
      <c r="A763" s="6"/>
      <c r="B763" s="6"/>
      <c r="C763" s="6"/>
    </row>
    <row r="764">
      <c r="A764" s="6"/>
      <c r="B764" s="6"/>
      <c r="C764" s="6"/>
    </row>
    <row r="765">
      <c r="A765" s="6"/>
      <c r="B765" s="6"/>
      <c r="C765" s="6"/>
    </row>
    <row r="766">
      <c r="A766" s="6"/>
      <c r="B766" s="6"/>
      <c r="C766" s="6"/>
    </row>
    <row r="767">
      <c r="A767" s="6"/>
      <c r="B767" s="6"/>
      <c r="C767" s="6"/>
    </row>
    <row r="768">
      <c r="A768" s="6"/>
      <c r="B768" s="6"/>
      <c r="C768" s="6"/>
    </row>
    <row r="769">
      <c r="A769" s="6"/>
      <c r="B769" s="6"/>
      <c r="C769" s="6"/>
    </row>
    <row r="770">
      <c r="A770" s="6"/>
      <c r="B770" s="6"/>
      <c r="C770" s="6"/>
    </row>
    <row r="771">
      <c r="A771" s="6"/>
      <c r="B771" s="6"/>
      <c r="C771" s="6"/>
    </row>
    <row r="772">
      <c r="A772" s="6"/>
      <c r="B772" s="6"/>
      <c r="C772" s="6"/>
    </row>
    <row r="773">
      <c r="A773" s="6"/>
      <c r="B773" s="6"/>
      <c r="C773" s="6"/>
    </row>
    <row r="774">
      <c r="A774" s="6"/>
      <c r="B774" s="6"/>
      <c r="C774" s="6"/>
    </row>
    <row r="775">
      <c r="A775" s="6"/>
      <c r="B775" s="6"/>
      <c r="C775" s="6"/>
    </row>
    <row r="776">
      <c r="A776" s="6"/>
      <c r="B776" s="6"/>
      <c r="C776" s="6"/>
    </row>
    <row r="777">
      <c r="A777" s="6"/>
      <c r="B777" s="6"/>
      <c r="C777" s="6"/>
    </row>
    <row r="778">
      <c r="A778" s="6"/>
      <c r="B778" s="6"/>
      <c r="C778" s="6"/>
    </row>
    <row r="779">
      <c r="A779" s="6"/>
      <c r="B779" s="6"/>
      <c r="C779" s="6"/>
    </row>
    <row r="780">
      <c r="A780" s="6"/>
      <c r="B780" s="6"/>
      <c r="C780" s="6"/>
    </row>
    <row r="781">
      <c r="A781" s="6"/>
      <c r="B781" s="6"/>
      <c r="C781" s="6"/>
    </row>
    <row r="782">
      <c r="A782" s="6"/>
      <c r="B782" s="6"/>
      <c r="C782" s="6"/>
    </row>
    <row r="783">
      <c r="A783" s="6"/>
      <c r="B783" s="6"/>
      <c r="C783" s="6"/>
    </row>
    <row r="784">
      <c r="A784" s="6"/>
      <c r="B784" s="6"/>
      <c r="C784" s="6"/>
    </row>
    <row r="785">
      <c r="A785" s="6"/>
      <c r="B785" s="6"/>
      <c r="C785" s="6"/>
    </row>
    <row r="786">
      <c r="A786" s="6"/>
      <c r="B786" s="6"/>
      <c r="C786" s="6"/>
    </row>
    <row r="787">
      <c r="A787" s="6"/>
      <c r="B787" s="6"/>
      <c r="C787" s="6"/>
    </row>
    <row r="788">
      <c r="A788" s="6"/>
      <c r="B788" s="6"/>
      <c r="C788" s="6"/>
    </row>
    <row r="789">
      <c r="A789" s="6"/>
      <c r="B789" s="6"/>
      <c r="C789" s="6"/>
    </row>
    <row r="790">
      <c r="A790" s="6"/>
      <c r="B790" s="6"/>
      <c r="C790" s="6"/>
    </row>
    <row r="791">
      <c r="A791" s="6"/>
      <c r="B791" s="6"/>
      <c r="C791" s="6"/>
    </row>
    <row r="792">
      <c r="A792" s="6"/>
      <c r="B792" s="6"/>
      <c r="C792" s="6"/>
    </row>
    <row r="793">
      <c r="A793" s="6"/>
      <c r="B793" s="6"/>
      <c r="C793" s="6"/>
    </row>
    <row r="794">
      <c r="A794" s="6"/>
      <c r="B794" s="6"/>
      <c r="C794" s="6"/>
    </row>
    <row r="795">
      <c r="A795" s="6"/>
      <c r="B795" s="6"/>
      <c r="C795" s="6"/>
    </row>
    <row r="796">
      <c r="A796" s="6"/>
      <c r="B796" s="6"/>
      <c r="C796" s="6"/>
    </row>
    <row r="797">
      <c r="A797" s="6"/>
      <c r="B797" s="6"/>
      <c r="C797" s="6"/>
    </row>
    <row r="798">
      <c r="A798" s="6"/>
      <c r="B798" s="6"/>
      <c r="C798" s="6"/>
    </row>
    <row r="799">
      <c r="A799" s="6"/>
      <c r="B799" s="6"/>
      <c r="C799" s="6"/>
    </row>
    <row r="800">
      <c r="A800" s="6"/>
      <c r="B800" s="6"/>
      <c r="C800" s="6"/>
    </row>
    <row r="801">
      <c r="A801" s="6"/>
      <c r="B801" s="6"/>
      <c r="C801" s="6"/>
    </row>
    <row r="802">
      <c r="A802" s="6"/>
      <c r="B802" s="6"/>
      <c r="C802" s="6"/>
    </row>
    <row r="803">
      <c r="A803" s="6"/>
      <c r="B803" s="6"/>
      <c r="C803" s="6"/>
    </row>
    <row r="804">
      <c r="A804" s="6"/>
      <c r="B804" s="6"/>
      <c r="C804" s="6"/>
    </row>
    <row r="805">
      <c r="A805" s="6"/>
      <c r="B805" s="6"/>
      <c r="C805" s="6"/>
    </row>
    <row r="806">
      <c r="A806" s="6"/>
      <c r="B806" s="6"/>
      <c r="C806" s="6"/>
    </row>
    <row r="807">
      <c r="A807" s="6"/>
      <c r="B807" s="6"/>
      <c r="C807" s="6"/>
    </row>
    <row r="808">
      <c r="A808" s="6"/>
      <c r="B808" s="6"/>
      <c r="C808" s="6"/>
    </row>
    <row r="809">
      <c r="A809" s="6"/>
      <c r="B809" s="6"/>
      <c r="C809" s="6"/>
    </row>
    <row r="810">
      <c r="A810" s="6"/>
      <c r="B810" s="6"/>
      <c r="C810" s="6"/>
    </row>
    <row r="811">
      <c r="A811" s="6"/>
      <c r="B811" s="6"/>
      <c r="C811" s="6"/>
    </row>
    <row r="812">
      <c r="A812" s="6"/>
      <c r="B812" s="6"/>
      <c r="C812" s="6"/>
    </row>
    <row r="813">
      <c r="A813" s="6"/>
      <c r="B813" s="6"/>
      <c r="C813" s="6"/>
    </row>
    <row r="814">
      <c r="A814" s="6"/>
      <c r="B814" s="6"/>
      <c r="C814" s="6"/>
    </row>
    <row r="815">
      <c r="A815" s="6"/>
      <c r="B815" s="6"/>
      <c r="C815" s="6"/>
    </row>
    <row r="816">
      <c r="A816" s="6"/>
      <c r="B816" s="6"/>
      <c r="C816" s="6"/>
    </row>
    <row r="817">
      <c r="A817" s="6"/>
      <c r="B817" s="6"/>
      <c r="C817" s="6"/>
    </row>
    <row r="818">
      <c r="A818" s="6"/>
      <c r="B818" s="6"/>
      <c r="C818" s="6"/>
    </row>
    <row r="819">
      <c r="A819" s="6"/>
      <c r="B819" s="6"/>
      <c r="C819" s="6"/>
    </row>
    <row r="820">
      <c r="A820" s="6"/>
      <c r="B820" s="6"/>
      <c r="C820" s="6"/>
    </row>
    <row r="821">
      <c r="A821" s="6"/>
      <c r="B821" s="6"/>
      <c r="C821" s="6"/>
    </row>
    <row r="822">
      <c r="A822" s="6"/>
      <c r="B822" s="6"/>
      <c r="C822" s="6"/>
    </row>
    <row r="823">
      <c r="A823" s="6"/>
      <c r="B823" s="6"/>
      <c r="C823" s="6"/>
    </row>
    <row r="824">
      <c r="A824" s="6"/>
      <c r="B824" s="6"/>
      <c r="C824" s="6"/>
    </row>
    <row r="825">
      <c r="A825" s="6"/>
      <c r="B825" s="6"/>
      <c r="C825" s="6"/>
    </row>
    <row r="826">
      <c r="A826" s="6"/>
      <c r="B826" s="6"/>
      <c r="C826" s="6"/>
    </row>
    <row r="827">
      <c r="A827" s="6"/>
      <c r="B827" s="6"/>
      <c r="C827" s="6"/>
    </row>
    <row r="828">
      <c r="A828" s="6"/>
      <c r="B828" s="6"/>
      <c r="C828" s="6"/>
    </row>
    <row r="829">
      <c r="A829" s="6"/>
      <c r="B829" s="6"/>
      <c r="C829" s="6"/>
    </row>
    <row r="830">
      <c r="A830" s="6"/>
      <c r="B830" s="6"/>
      <c r="C830" s="6"/>
    </row>
    <row r="831">
      <c r="A831" s="6"/>
      <c r="B831" s="6"/>
      <c r="C831" s="6"/>
    </row>
    <row r="832">
      <c r="A832" s="6"/>
      <c r="B832" s="6"/>
      <c r="C832" s="6"/>
    </row>
    <row r="833">
      <c r="A833" s="6"/>
      <c r="B833" s="6"/>
      <c r="C833" s="6"/>
    </row>
    <row r="834">
      <c r="A834" s="6"/>
      <c r="B834" s="6"/>
      <c r="C834" s="6"/>
    </row>
    <row r="835">
      <c r="A835" s="6"/>
      <c r="B835" s="6"/>
      <c r="C835" s="6"/>
    </row>
    <row r="836">
      <c r="A836" s="6"/>
      <c r="B836" s="6"/>
      <c r="C836" s="6"/>
    </row>
    <row r="837">
      <c r="A837" s="6"/>
      <c r="B837" s="6"/>
      <c r="C837" s="6"/>
    </row>
    <row r="838">
      <c r="A838" s="6"/>
      <c r="B838" s="6"/>
      <c r="C838" s="6"/>
    </row>
    <row r="839">
      <c r="A839" s="6"/>
      <c r="B839" s="6"/>
      <c r="C839" s="6"/>
    </row>
    <row r="840">
      <c r="A840" s="6"/>
      <c r="B840" s="6"/>
      <c r="C840" s="6"/>
    </row>
    <row r="841">
      <c r="A841" s="6"/>
      <c r="B841" s="6"/>
      <c r="C841" s="6"/>
    </row>
    <row r="842">
      <c r="A842" s="6"/>
      <c r="B842" s="6"/>
      <c r="C842" s="6"/>
    </row>
    <row r="843">
      <c r="A843" s="6"/>
      <c r="B843" s="6"/>
      <c r="C843" s="6"/>
    </row>
    <row r="844">
      <c r="A844" s="6"/>
      <c r="B844" s="6"/>
      <c r="C844" s="6"/>
    </row>
    <row r="845">
      <c r="A845" s="6"/>
      <c r="B845" s="6"/>
      <c r="C845" s="6"/>
    </row>
    <row r="846">
      <c r="A846" s="6"/>
      <c r="B846" s="6"/>
      <c r="C846" s="6"/>
    </row>
    <row r="847">
      <c r="A847" s="6"/>
      <c r="B847" s="6"/>
      <c r="C847" s="6"/>
    </row>
    <row r="848">
      <c r="A848" s="6"/>
      <c r="B848" s="6"/>
      <c r="C848" s="6"/>
    </row>
    <row r="849">
      <c r="A849" s="6"/>
      <c r="B849" s="6"/>
      <c r="C849" s="6"/>
    </row>
    <row r="850">
      <c r="A850" s="6"/>
      <c r="B850" s="6"/>
      <c r="C850" s="6"/>
    </row>
    <row r="851">
      <c r="A851" s="6"/>
      <c r="B851" s="6"/>
      <c r="C851" s="6"/>
    </row>
    <row r="852">
      <c r="A852" s="6"/>
      <c r="B852" s="6"/>
      <c r="C852" s="6"/>
    </row>
    <row r="853">
      <c r="A853" s="6"/>
      <c r="B853" s="6"/>
      <c r="C853" s="6"/>
    </row>
    <row r="854">
      <c r="A854" s="6"/>
      <c r="B854" s="6"/>
      <c r="C854" s="6"/>
    </row>
    <row r="855">
      <c r="A855" s="6"/>
      <c r="B855" s="6"/>
      <c r="C855" s="6"/>
    </row>
    <row r="856">
      <c r="A856" s="6"/>
      <c r="B856" s="6"/>
      <c r="C856" s="6"/>
    </row>
    <row r="857">
      <c r="A857" s="6"/>
      <c r="B857" s="6"/>
      <c r="C857" s="6"/>
    </row>
    <row r="858">
      <c r="A858" s="6"/>
      <c r="B858" s="6"/>
      <c r="C858" s="6"/>
    </row>
    <row r="859">
      <c r="A859" s="6"/>
      <c r="B859" s="6"/>
      <c r="C859" s="6"/>
    </row>
    <row r="860">
      <c r="A860" s="6"/>
      <c r="B860" s="6"/>
      <c r="C860" s="6"/>
    </row>
    <row r="861">
      <c r="A861" s="6"/>
      <c r="B861" s="6"/>
      <c r="C861" s="6"/>
    </row>
    <row r="862">
      <c r="A862" s="6"/>
      <c r="B862" s="6"/>
      <c r="C862" s="6"/>
    </row>
    <row r="863">
      <c r="A863" s="6"/>
      <c r="B863" s="6"/>
      <c r="C863" s="6"/>
    </row>
    <row r="864">
      <c r="A864" s="6"/>
      <c r="B864" s="6"/>
      <c r="C864" s="6"/>
    </row>
    <row r="865">
      <c r="A865" s="6"/>
      <c r="B865" s="6"/>
      <c r="C865" s="6"/>
    </row>
    <row r="866">
      <c r="A866" s="6"/>
      <c r="B866" s="6"/>
      <c r="C866" s="6"/>
    </row>
    <row r="867">
      <c r="A867" s="6"/>
      <c r="B867" s="6"/>
      <c r="C867" s="6"/>
    </row>
    <row r="868">
      <c r="A868" s="6"/>
      <c r="B868" s="6"/>
      <c r="C868" s="6"/>
    </row>
    <row r="869">
      <c r="A869" s="6"/>
      <c r="B869" s="6"/>
      <c r="C869" s="6"/>
    </row>
    <row r="870">
      <c r="A870" s="6"/>
      <c r="B870" s="6"/>
      <c r="C870" s="6"/>
    </row>
    <row r="871">
      <c r="A871" s="6"/>
      <c r="B871" s="6"/>
      <c r="C871" s="6"/>
    </row>
    <row r="872">
      <c r="A872" s="6"/>
      <c r="B872" s="6"/>
      <c r="C872" s="6"/>
    </row>
    <row r="873">
      <c r="A873" s="6"/>
      <c r="B873" s="6"/>
      <c r="C873" s="6"/>
    </row>
    <row r="874">
      <c r="A874" s="6"/>
      <c r="B874" s="6"/>
      <c r="C874" s="6"/>
    </row>
    <row r="875">
      <c r="A875" s="6"/>
      <c r="B875" s="6"/>
      <c r="C875" s="6"/>
    </row>
    <row r="876">
      <c r="A876" s="6"/>
      <c r="B876" s="6"/>
      <c r="C876" s="6"/>
    </row>
    <row r="877">
      <c r="A877" s="6"/>
      <c r="B877" s="6"/>
      <c r="C877" s="6"/>
    </row>
    <row r="878">
      <c r="A878" s="6"/>
      <c r="B878" s="6"/>
      <c r="C878" s="6"/>
    </row>
    <row r="879">
      <c r="A879" s="6"/>
      <c r="B879" s="6"/>
      <c r="C879" s="6"/>
    </row>
    <row r="880">
      <c r="A880" s="6"/>
      <c r="B880" s="6"/>
      <c r="C880" s="6"/>
    </row>
    <row r="881">
      <c r="A881" s="6"/>
      <c r="B881" s="6"/>
      <c r="C881" s="6"/>
    </row>
    <row r="882">
      <c r="A882" s="6"/>
      <c r="B882" s="6"/>
      <c r="C882" s="6"/>
    </row>
    <row r="883">
      <c r="A883" s="6"/>
      <c r="B883" s="6"/>
      <c r="C883" s="6"/>
    </row>
    <row r="884">
      <c r="A884" s="6"/>
      <c r="B884" s="6"/>
      <c r="C884" s="6"/>
    </row>
    <row r="885">
      <c r="A885" s="6"/>
      <c r="B885" s="6"/>
      <c r="C885" s="6"/>
    </row>
    <row r="886">
      <c r="A886" s="6"/>
      <c r="B886" s="6"/>
      <c r="C886" s="6"/>
    </row>
    <row r="887">
      <c r="A887" s="6"/>
      <c r="B887" s="6"/>
      <c r="C887" s="6"/>
    </row>
    <row r="888">
      <c r="A888" s="6"/>
      <c r="B888" s="6"/>
      <c r="C888" s="6"/>
    </row>
    <row r="889">
      <c r="A889" s="6"/>
      <c r="B889" s="6"/>
      <c r="C889" s="6"/>
    </row>
    <row r="890">
      <c r="A890" s="6"/>
      <c r="B890" s="6"/>
      <c r="C890" s="6"/>
    </row>
    <row r="891">
      <c r="A891" s="6"/>
      <c r="B891" s="6"/>
      <c r="C891" s="6"/>
    </row>
    <row r="892">
      <c r="A892" s="6"/>
      <c r="B892" s="6"/>
      <c r="C892" s="6"/>
    </row>
    <row r="893">
      <c r="A893" s="6"/>
      <c r="B893" s="6"/>
      <c r="C893" s="6"/>
    </row>
    <row r="894">
      <c r="A894" s="6"/>
      <c r="B894" s="6"/>
      <c r="C894" s="6"/>
    </row>
    <row r="895">
      <c r="A895" s="6"/>
      <c r="B895" s="6"/>
      <c r="C895" s="6"/>
    </row>
    <row r="896">
      <c r="A896" s="6"/>
      <c r="B896" s="6"/>
      <c r="C896" s="6"/>
    </row>
    <row r="897">
      <c r="A897" s="6"/>
      <c r="B897" s="6"/>
      <c r="C897" s="6"/>
    </row>
    <row r="898">
      <c r="A898" s="6"/>
      <c r="B898" s="6"/>
      <c r="C898" s="6"/>
    </row>
    <row r="899">
      <c r="A899" s="6"/>
      <c r="B899" s="6"/>
      <c r="C899" s="6"/>
    </row>
    <row r="900">
      <c r="A900" s="6"/>
      <c r="B900" s="6"/>
      <c r="C900" s="6"/>
    </row>
    <row r="901">
      <c r="A901" s="6"/>
      <c r="B901" s="6"/>
      <c r="C901" s="6"/>
    </row>
    <row r="902">
      <c r="A902" s="6"/>
      <c r="B902" s="6"/>
      <c r="C902" s="6"/>
    </row>
    <row r="903">
      <c r="A903" s="6"/>
      <c r="B903" s="6"/>
      <c r="C903" s="6"/>
    </row>
    <row r="904">
      <c r="A904" s="6"/>
      <c r="B904" s="6"/>
      <c r="C904" s="6"/>
    </row>
    <row r="905">
      <c r="A905" s="6"/>
      <c r="B905" s="6"/>
      <c r="C905" s="6"/>
    </row>
    <row r="906">
      <c r="A906" s="6"/>
      <c r="B906" s="6"/>
      <c r="C906" s="6"/>
    </row>
    <row r="907">
      <c r="A907" s="6"/>
      <c r="B907" s="6"/>
      <c r="C907" s="6"/>
    </row>
    <row r="908">
      <c r="A908" s="6"/>
      <c r="B908" s="6"/>
      <c r="C908" s="6"/>
    </row>
    <row r="909">
      <c r="A909" s="6"/>
      <c r="B909" s="6"/>
      <c r="C909" s="6"/>
    </row>
    <row r="910">
      <c r="A910" s="6"/>
      <c r="B910" s="6"/>
      <c r="C910" s="6"/>
    </row>
    <row r="911">
      <c r="A911" s="6"/>
      <c r="B911" s="6"/>
      <c r="C911" s="6"/>
    </row>
    <row r="912">
      <c r="A912" s="6"/>
      <c r="B912" s="6"/>
      <c r="C912" s="6"/>
    </row>
    <row r="913">
      <c r="A913" s="6"/>
      <c r="B913" s="6"/>
      <c r="C913" s="6"/>
    </row>
    <row r="914">
      <c r="A914" s="6"/>
      <c r="B914" s="6"/>
      <c r="C914" s="6"/>
    </row>
    <row r="915">
      <c r="A915" s="6"/>
      <c r="B915" s="6"/>
      <c r="C915" s="6"/>
    </row>
    <row r="916">
      <c r="A916" s="6"/>
      <c r="B916" s="6"/>
      <c r="C916" s="6"/>
    </row>
    <row r="917">
      <c r="A917" s="6"/>
      <c r="B917" s="6"/>
      <c r="C917" s="6"/>
    </row>
    <row r="918">
      <c r="A918" s="6"/>
      <c r="B918" s="6"/>
      <c r="C918" s="6"/>
    </row>
    <row r="919">
      <c r="A919" s="6"/>
      <c r="B919" s="6"/>
      <c r="C919" s="6"/>
    </row>
    <row r="920">
      <c r="A920" s="6"/>
      <c r="B920" s="6"/>
      <c r="C920" s="6"/>
    </row>
    <row r="921">
      <c r="A921" s="6"/>
      <c r="B921" s="6"/>
      <c r="C921" s="6"/>
    </row>
    <row r="922">
      <c r="A922" s="6"/>
      <c r="B922" s="6"/>
      <c r="C922" s="6"/>
    </row>
    <row r="923">
      <c r="A923" s="6"/>
      <c r="B923" s="6"/>
      <c r="C923" s="6"/>
    </row>
    <row r="924">
      <c r="A924" s="6"/>
      <c r="B924" s="6"/>
      <c r="C924" s="6"/>
    </row>
    <row r="925">
      <c r="A925" s="6"/>
      <c r="B925" s="6"/>
      <c r="C925" s="6"/>
    </row>
    <row r="926">
      <c r="A926" s="6"/>
      <c r="B926" s="6"/>
      <c r="C926" s="6"/>
    </row>
    <row r="927">
      <c r="A927" s="6"/>
      <c r="B927" s="6"/>
      <c r="C927" s="6"/>
    </row>
    <row r="928">
      <c r="A928" s="6"/>
      <c r="B928" s="6"/>
      <c r="C928" s="6"/>
    </row>
    <row r="929">
      <c r="A929" s="6"/>
      <c r="B929" s="6"/>
      <c r="C929" s="6"/>
    </row>
    <row r="930">
      <c r="A930" s="6"/>
      <c r="B930" s="6"/>
      <c r="C930" s="6"/>
    </row>
    <row r="931">
      <c r="A931" s="6"/>
      <c r="B931" s="6"/>
      <c r="C931" s="6"/>
    </row>
    <row r="932">
      <c r="A932" s="6"/>
      <c r="B932" s="6"/>
      <c r="C932" s="6"/>
    </row>
    <row r="933">
      <c r="A933" s="6"/>
      <c r="B933" s="6"/>
      <c r="C933" s="6"/>
    </row>
    <row r="934">
      <c r="A934" s="6"/>
      <c r="B934" s="6"/>
      <c r="C934" s="6"/>
    </row>
    <row r="935">
      <c r="A935" s="6"/>
      <c r="B935" s="6"/>
      <c r="C935" s="6"/>
    </row>
    <row r="936">
      <c r="A936" s="6"/>
      <c r="B936" s="6"/>
      <c r="C936" s="6"/>
    </row>
    <row r="937">
      <c r="A937" s="6"/>
      <c r="B937" s="6"/>
      <c r="C937" s="6"/>
    </row>
    <row r="938">
      <c r="A938" s="6"/>
      <c r="B938" s="6"/>
      <c r="C938" s="6"/>
    </row>
    <row r="939">
      <c r="A939" s="6"/>
      <c r="B939" s="6"/>
      <c r="C939" s="6"/>
    </row>
    <row r="940">
      <c r="A940" s="6"/>
      <c r="B940" s="6"/>
      <c r="C940" s="6"/>
    </row>
    <row r="941">
      <c r="A941" s="6"/>
      <c r="B941" s="6"/>
      <c r="C941" s="6"/>
    </row>
    <row r="942">
      <c r="A942" s="6"/>
      <c r="B942" s="6"/>
      <c r="C942" s="6"/>
    </row>
    <row r="943">
      <c r="A943" s="6"/>
      <c r="B943" s="6"/>
      <c r="C943" s="6"/>
    </row>
    <row r="944">
      <c r="A944" s="6"/>
      <c r="B944" s="6"/>
      <c r="C944" s="6"/>
    </row>
    <row r="945">
      <c r="A945" s="6"/>
      <c r="B945" s="6"/>
      <c r="C945" s="6"/>
    </row>
    <row r="946">
      <c r="A946" s="6"/>
      <c r="B946" s="6"/>
      <c r="C946" s="6"/>
    </row>
    <row r="947">
      <c r="A947" s="6"/>
      <c r="B947" s="6"/>
      <c r="C947" s="6"/>
    </row>
    <row r="948">
      <c r="A948" s="6"/>
      <c r="B948" s="6"/>
      <c r="C948" s="6"/>
    </row>
    <row r="949">
      <c r="A949" s="6"/>
      <c r="B949" s="6"/>
      <c r="C949" s="6"/>
    </row>
    <row r="950">
      <c r="A950" s="6"/>
      <c r="B950" s="6"/>
      <c r="C950" s="6"/>
    </row>
    <row r="951">
      <c r="A951" s="6"/>
      <c r="B951" s="6"/>
      <c r="C951" s="6"/>
    </row>
    <row r="952">
      <c r="A952" s="6"/>
      <c r="B952" s="6"/>
      <c r="C952" s="6"/>
    </row>
    <row r="953">
      <c r="A953" s="6"/>
      <c r="B953" s="6"/>
      <c r="C953" s="6"/>
    </row>
    <row r="954">
      <c r="A954" s="6"/>
      <c r="B954" s="6"/>
      <c r="C954" s="6"/>
    </row>
    <row r="955">
      <c r="A955" s="6"/>
      <c r="B955" s="6"/>
      <c r="C955" s="6"/>
    </row>
    <row r="956">
      <c r="A956" s="6"/>
      <c r="B956" s="6"/>
      <c r="C956" s="6"/>
    </row>
    <row r="957">
      <c r="A957" s="6"/>
      <c r="B957" s="6"/>
      <c r="C957" s="6"/>
    </row>
    <row r="958">
      <c r="A958" s="6"/>
      <c r="B958" s="6"/>
      <c r="C958" s="6"/>
    </row>
    <row r="959">
      <c r="A959" s="6"/>
      <c r="B959" s="6"/>
      <c r="C959" s="6"/>
    </row>
    <row r="960">
      <c r="A960" s="6"/>
      <c r="B960" s="6"/>
      <c r="C960" s="6"/>
    </row>
    <row r="961">
      <c r="A961" s="6"/>
      <c r="B961" s="6"/>
      <c r="C961" s="6"/>
    </row>
    <row r="962">
      <c r="A962" s="6"/>
      <c r="B962" s="6"/>
      <c r="C962" s="6"/>
    </row>
    <row r="963">
      <c r="A963" s="6"/>
      <c r="B963" s="6"/>
      <c r="C963" s="6"/>
    </row>
    <row r="964">
      <c r="A964" s="6"/>
      <c r="B964" s="6"/>
      <c r="C964" s="6"/>
    </row>
    <row r="965">
      <c r="A965" s="6"/>
      <c r="B965" s="6"/>
      <c r="C965" s="6"/>
    </row>
    <row r="966">
      <c r="A966" s="6"/>
      <c r="B966" s="6"/>
      <c r="C966" s="6"/>
    </row>
    <row r="967">
      <c r="A967" s="6"/>
      <c r="B967" s="6"/>
      <c r="C967" s="6"/>
    </row>
    <row r="968">
      <c r="A968" s="6"/>
      <c r="B968" s="6"/>
      <c r="C968" s="6"/>
    </row>
    <row r="969">
      <c r="A969" s="6"/>
      <c r="B969" s="6"/>
      <c r="C969" s="6"/>
    </row>
    <row r="970">
      <c r="A970" s="6"/>
      <c r="B970" s="6"/>
      <c r="C970" s="6"/>
    </row>
    <row r="971">
      <c r="A971" s="6"/>
      <c r="B971" s="6"/>
      <c r="C971" s="6"/>
    </row>
    <row r="972">
      <c r="A972" s="6"/>
      <c r="B972" s="6"/>
      <c r="C972" s="6"/>
    </row>
    <row r="973">
      <c r="A973" s="6"/>
      <c r="B973" s="6"/>
      <c r="C973" s="6"/>
    </row>
    <row r="974">
      <c r="A974" s="6"/>
      <c r="B974" s="6"/>
      <c r="C974" s="6"/>
    </row>
    <row r="975">
      <c r="A975" s="6"/>
      <c r="B975" s="6"/>
      <c r="C975" s="6"/>
    </row>
    <row r="976">
      <c r="A976" s="6"/>
      <c r="B976" s="6"/>
      <c r="C976" s="6"/>
    </row>
    <row r="977">
      <c r="A977" s="6"/>
      <c r="B977" s="6"/>
      <c r="C977" s="6"/>
    </row>
    <row r="978">
      <c r="A978" s="6"/>
      <c r="B978" s="6"/>
      <c r="C978" s="6"/>
    </row>
    <row r="979">
      <c r="A979" s="6"/>
      <c r="B979" s="6"/>
      <c r="C979" s="6"/>
    </row>
    <row r="980">
      <c r="A980" s="6"/>
      <c r="B980" s="6"/>
      <c r="C980" s="6"/>
    </row>
    <row r="981">
      <c r="A981" s="6"/>
      <c r="B981" s="6"/>
      <c r="C981" s="6"/>
    </row>
    <row r="982">
      <c r="A982" s="6"/>
      <c r="B982" s="6"/>
      <c r="C982" s="6"/>
    </row>
    <row r="983">
      <c r="A983" s="6"/>
      <c r="B983" s="6"/>
      <c r="C983" s="6"/>
    </row>
    <row r="984">
      <c r="A984" s="6"/>
      <c r="B984" s="6"/>
      <c r="C984" s="6"/>
    </row>
    <row r="985">
      <c r="A985" s="6"/>
      <c r="B985" s="6"/>
      <c r="C985" s="6"/>
    </row>
    <row r="986">
      <c r="A986" s="6"/>
      <c r="B986" s="6"/>
      <c r="C986" s="6"/>
    </row>
    <row r="987">
      <c r="A987" s="6"/>
      <c r="B987" s="6"/>
      <c r="C987" s="6"/>
    </row>
    <row r="988">
      <c r="A988" s="6"/>
      <c r="B988" s="6"/>
      <c r="C988" s="6"/>
    </row>
    <row r="989">
      <c r="A989" s="6"/>
      <c r="B989" s="6"/>
      <c r="C989" s="6"/>
    </row>
    <row r="990">
      <c r="A990" s="6"/>
      <c r="B990" s="6"/>
      <c r="C990" s="6"/>
    </row>
    <row r="991">
      <c r="A991" s="6"/>
      <c r="B991" s="6"/>
      <c r="C991" s="6"/>
    </row>
    <row r="992">
      <c r="A992" s="6"/>
      <c r="B992" s="6"/>
      <c r="C992" s="6"/>
    </row>
    <row r="993">
      <c r="A993" s="6"/>
      <c r="B993" s="6"/>
      <c r="C993" s="6"/>
    </row>
    <row r="994">
      <c r="A994" s="6"/>
      <c r="B994" s="6"/>
      <c r="C994" s="6"/>
    </row>
    <row r="995">
      <c r="A995" s="6"/>
      <c r="B995" s="6"/>
      <c r="C995" s="6"/>
    </row>
    <row r="996">
      <c r="A996" s="6"/>
      <c r="B996" s="6"/>
      <c r="C996" s="6"/>
    </row>
    <row r="997">
      <c r="A997" s="6"/>
      <c r="B997" s="6"/>
      <c r="C997" s="6"/>
    </row>
    <row r="998">
      <c r="A998" s="6"/>
      <c r="B998" s="6"/>
      <c r="C998" s="6"/>
    </row>
    <row r="999">
      <c r="A999" s="6"/>
      <c r="B999" s="6"/>
      <c r="C999" s="6"/>
    </row>
    <row r="1000">
      <c r="A1000" s="6"/>
      <c r="B1000" s="6"/>
      <c r="C1000" s="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41B47"/>
    <outlinePr summaryBelow="0" summaryRight="0"/>
  </sheetPr>
  <sheetViews>
    <sheetView workbookViewId="0"/>
  </sheetViews>
  <sheetFormatPr customHeight="1" defaultColWidth="12.63" defaultRowHeight="15.75"/>
  <cols>
    <col customWidth="1" min="1" max="1" width="23.25"/>
  </cols>
  <sheetData>
    <row r="1">
      <c r="A1" s="7" t="s">
        <v>10</v>
      </c>
      <c r="B1" s="7">
        <v>4.482</v>
      </c>
    </row>
    <row r="2">
      <c r="A2" s="8"/>
      <c r="B2" s="8"/>
    </row>
    <row r="3">
      <c r="A3" s="9" t="s">
        <v>11</v>
      </c>
      <c r="B3" s="9" t="s">
        <v>12</v>
      </c>
    </row>
    <row r="4">
      <c r="A4" s="10" t="s">
        <v>13</v>
      </c>
      <c r="B4" s="11"/>
    </row>
    <row r="5">
      <c r="A5" s="12" t="s">
        <v>14</v>
      </c>
      <c r="B5" s="13">
        <v>902020.82</v>
      </c>
    </row>
    <row r="6">
      <c r="A6" s="10" t="s">
        <v>15</v>
      </c>
      <c r="B6" s="11"/>
    </row>
    <row r="7">
      <c r="A7" s="12" t="s">
        <v>16</v>
      </c>
      <c r="B7" s="14">
        <v>146088.8</v>
      </c>
    </row>
    <row r="8">
      <c r="A8" s="12" t="s">
        <v>17</v>
      </c>
      <c r="B8" s="15">
        <v>755932.01</v>
      </c>
    </row>
    <row r="9">
      <c r="A9" s="10" t="s">
        <v>18</v>
      </c>
      <c r="B9" s="11"/>
    </row>
    <row r="10">
      <c r="A10" s="12" t="s">
        <v>19</v>
      </c>
      <c r="B10" s="14">
        <v>217156.18</v>
      </c>
    </row>
    <row r="11">
      <c r="A11" s="12" t="s">
        <v>20</v>
      </c>
      <c r="B11" s="14">
        <v>74229.45</v>
      </c>
    </row>
    <row r="12">
      <c r="A12" s="12" t="s">
        <v>21</v>
      </c>
      <c r="B12" s="15">
        <v>610635.19</v>
      </c>
    </row>
    <row r="13">
      <c r="A13" s="10" t="s">
        <v>22</v>
      </c>
      <c r="B13" s="11"/>
    </row>
    <row r="14">
      <c r="A14" s="16" t="s">
        <v>19</v>
      </c>
      <c r="B14" s="14">
        <v>152316.75</v>
      </c>
    </row>
    <row r="15">
      <c r="A15" s="16" t="s">
        <v>20</v>
      </c>
      <c r="B15" s="14">
        <v>24589.14</v>
      </c>
    </row>
    <row r="16">
      <c r="A16" s="16" t="s">
        <v>23</v>
      </c>
      <c r="B16" s="14">
        <v>451268.48</v>
      </c>
    </row>
    <row r="17">
      <c r="A17" s="16" t="s">
        <v>24</v>
      </c>
      <c r="B17" s="15">
        <v>273846.45</v>
      </c>
    </row>
    <row r="18">
      <c r="A18" s="17" t="s">
        <v>25</v>
      </c>
      <c r="B18" s="11"/>
    </row>
    <row r="19">
      <c r="A19" s="12" t="s">
        <v>14</v>
      </c>
      <c r="B19" s="13">
        <v>902020.82</v>
      </c>
    </row>
    <row r="20">
      <c r="A20" s="17" t="s">
        <v>26</v>
      </c>
      <c r="B20" s="11"/>
    </row>
    <row r="21">
      <c r="A21" s="12" t="s">
        <v>16</v>
      </c>
      <c r="B21" s="14">
        <v>146088.8</v>
      </c>
    </row>
    <row r="22">
      <c r="A22" s="12" t="s">
        <v>17</v>
      </c>
      <c r="B22" s="15">
        <v>755932.01</v>
      </c>
    </row>
    <row r="23">
      <c r="A23" s="17" t="s">
        <v>27</v>
      </c>
      <c r="B23" s="11"/>
      <c r="C23" s="18"/>
    </row>
    <row r="24">
      <c r="A24" s="16" t="s">
        <v>28</v>
      </c>
      <c r="B24" s="14">
        <v>553135.56</v>
      </c>
    </row>
    <row r="25">
      <c r="A25" s="16" t="s">
        <v>29</v>
      </c>
      <c r="B25" s="15">
        <v>348885.26</v>
      </c>
    </row>
    <row r="26">
      <c r="A26" s="17" t="s">
        <v>30</v>
      </c>
      <c r="B26" s="11"/>
    </row>
    <row r="27">
      <c r="A27" s="12" t="s">
        <v>16</v>
      </c>
      <c r="B27" s="14">
        <v>385786.96</v>
      </c>
    </row>
    <row r="28">
      <c r="A28" s="12" t="s">
        <v>17</v>
      </c>
      <c r="B28" s="15">
        <v>516233.85</v>
      </c>
    </row>
    <row r="29">
      <c r="A29" s="17" t="s">
        <v>31</v>
      </c>
      <c r="B29" s="11"/>
    </row>
    <row r="30">
      <c r="A30" s="12" t="s">
        <v>19</v>
      </c>
      <c r="B30" s="14">
        <v>217156.18</v>
      </c>
    </row>
    <row r="31">
      <c r="A31" s="12" t="s">
        <v>20</v>
      </c>
      <c r="B31" s="14">
        <v>74229.45</v>
      </c>
    </row>
    <row r="32">
      <c r="A32" s="12" t="s">
        <v>21</v>
      </c>
      <c r="B32" s="15">
        <v>610635.19</v>
      </c>
    </row>
    <row r="33">
      <c r="A33" s="17" t="s">
        <v>32</v>
      </c>
      <c r="B33" s="11"/>
    </row>
    <row r="34">
      <c r="A34" s="16" t="s">
        <v>19</v>
      </c>
      <c r="B34" s="19">
        <v>152316.75</v>
      </c>
    </row>
    <row r="35">
      <c r="A35" s="16" t="s">
        <v>20</v>
      </c>
      <c r="B35" s="19">
        <v>24589.14</v>
      </c>
    </row>
    <row r="36">
      <c r="A36" s="16" t="s">
        <v>23</v>
      </c>
      <c r="B36" s="19">
        <v>451268.48</v>
      </c>
    </row>
    <row r="37">
      <c r="A37" s="16" t="s">
        <v>24</v>
      </c>
      <c r="B37" s="19">
        <v>273846.45</v>
      </c>
    </row>
    <row r="38">
      <c r="A38" s="16" t="s">
        <v>33</v>
      </c>
      <c r="B38" s="19">
        <v>902020.82</v>
      </c>
    </row>
    <row r="39">
      <c r="A39" s="16" t="s">
        <v>34</v>
      </c>
      <c r="B39" s="19">
        <v>2000.0</v>
      </c>
    </row>
    <row r="40">
      <c r="A40" s="16" t="s">
        <v>35</v>
      </c>
      <c r="B40" s="19">
        <v>1.0</v>
      </c>
    </row>
    <row r="41">
      <c r="A41" s="20"/>
      <c r="B41" s="20"/>
    </row>
    <row r="42">
      <c r="A42" s="20"/>
      <c r="B42" s="20"/>
    </row>
    <row r="43">
      <c r="A43" s="20"/>
      <c r="B43" s="20"/>
    </row>
    <row r="44">
      <c r="A44" s="20"/>
      <c r="B44" s="20"/>
    </row>
    <row r="45">
      <c r="A45" s="20"/>
      <c r="B45" s="20"/>
    </row>
    <row r="46">
      <c r="A46" s="20"/>
      <c r="B46" s="20"/>
    </row>
    <row r="47">
      <c r="A47" s="20"/>
      <c r="B47" s="20"/>
    </row>
    <row r="48">
      <c r="A48" s="20"/>
      <c r="B48" s="20"/>
    </row>
    <row r="49">
      <c r="A49" s="20"/>
      <c r="B49" s="20"/>
    </row>
    <row r="50">
      <c r="A50" s="20"/>
      <c r="B50" s="20"/>
    </row>
    <row r="51">
      <c r="A51" s="20"/>
      <c r="B51" s="20"/>
    </row>
    <row r="52">
      <c r="A52" s="20"/>
      <c r="B52" s="20"/>
    </row>
    <row r="53">
      <c r="A53" s="20"/>
      <c r="B53" s="20"/>
    </row>
    <row r="54">
      <c r="A54" s="20"/>
      <c r="B54" s="20"/>
    </row>
    <row r="55">
      <c r="A55" s="20"/>
      <c r="B55" s="20"/>
    </row>
    <row r="56">
      <c r="A56" s="20"/>
      <c r="B56" s="20"/>
    </row>
    <row r="57">
      <c r="A57" s="20"/>
      <c r="B57" s="20"/>
    </row>
    <row r="58">
      <c r="A58" s="20"/>
      <c r="B58" s="20"/>
    </row>
    <row r="59">
      <c r="A59" s="20"/>
      <c r="B59" s="20"/>
    </row>
    <row r="60">
      <c r="A60" s="20"/>
      <c r="B60" s="20"/>
    </row>
    <row r="61">
      <c r="A61" s="20"/>
      <c r="B61" s="20"/>
    </row>
    <row r="62">
      <c r="A62" s="20"/>
      <c r="B62" s="20"/>
    </row>
    <row r="63">
      <c r="A63" s="20"/>
      <c r="B63" s="20"/>
    </row>
    <row r="64">
      <c r="A64" s="20"/>
      <c r="B64" s="20"/>
    </row>
    <row r="65">
      <c r="A65" s="20"/>
      <c r="B65" s="20"/>
    </row>
    <row r="66">
      <c r="A66" s="20"/>
      <c r="B66" s="20"/>
    </row>
    <row r="67">
      <c r="A67" s="20"/>
      <c r="B67" s="20"/>
    </row>
    <row r="68">
      <c r="A68" s="20"/>
      <c r="B68" s="20"/>
    </row>
    <row r="69">
      <c r="A69" s="20"/>
      <c r="B69" s="20"/>
    </row>
    <row r="70">
      <c r="A70" s="20"/>
      <c r="B70" s="20"/>
    </row>
    <row r="71">
      <c r="A71" s="20"/>
      <c r="B71" s="20"/>
    </row>
    <row r="72">
      <c r="A72" s="20"/>
      <c r="B72" s="20"/>
    </row>
    <row r="73">
      <c r="A73" s="20"/>
      <c r="B73" s="20"/>
    </row>
    <row r="74">
      <c r="A74" s="20"/>
      <c r="B74" s="20"/>
    </row>
    <row r="75">
      <c r="A75" s="20"/>
      <c r="B75" s="20"/>
    </row>
    <row r="76">
      <c r="A76" s="20"/>
      <c r="B76" s="20"/>
    </row>
    <row r="77">
      <c r="A77" s="20"/>
      <c r="B77" s="20"/>
    </row>
    <row r="78">
      <c r="A78" s="20"/>
      <c r="B78" s="20"/>
    </row>
    <row r="79">
      <c r="A79" s="20"/>
      <c r="B79" s="20"/>
    </row>
    <row r="80">
      <c r="A80" s="20"/>
      <c r="B80" s="20"/>
    </row>
    <row r="81">
      <c r="A81" s="20"/>
      <c r="B81" s="20"/>
    </row>
    <row r="82">
      <c r="A82" s="20"/>
      <c r="B82" s="20"/>
    </row>
    <row r="83">
      <c r="A83" s="20"/>
      <c r="B83" s="20"/>
    </row>
    <row r="84">
      <c r="A84" s="20"/>
      <c r="B84" s="20"/>
    </row>
    <row r="85">
      <c r="A85" s="20"/>
      <c r="B85" s="20"/>
    </row>
    <row r="86">
      <c r="A86" s="20"/>
      <c r="B86" s="20"/>
    </row>
    <row r="87">
      <c r="A87" s="20"/>
      <c r="B87" s="20"/>
    </row>
    <row r="88">
      <c r="A88" s="20"/>
      <c r="B88" s="20"/>
    </row>
    <row r="89">
      <c r="A89" s="20"/>
      <c r="B89" s="20"/>
    </row>
    <row r="90">
      <c r="A90" s="20"/>
      <c r="B90" s="20"/>
    </row>
    <row r="91">
      <c r="A91" s="20"/>
      <c r="B91" s="20"/>
    </row>
    <row r="92">
      <c r="A92" s="20"/>
      <c r="B92" s="20"/>
    </row>
    <row r="93">
      <c r="A93" s="20"/>
      <c r="B93" s="20"/>
    </row>
    <row r="94">
      <c r="A94" s="20"/>
      <c r="B94" s="20"/>
    </row>
    <row r="95">
      <c r="A95" s="20"/>
      <c r="B95" s="20"/>
    </row>
    <row r="96">
      <c r="A96" s="20"/>
      <c r="B96" s="20"/>
    </row>
    <row r="97">
      <c r="A97" s="20"/>
      <c r="B97" s="20"/>
    </row>
    <row r="98">
      <c r="A98" s="20"/>
      <c r="B98" s="20"/>
    </row>
    <row r="99">
      <c r="A99" s="20"/>
      <c r="B99" s="20"/>
    </row>
    <row r="100">
      <c r="A100" s="20"/>
      <c r="B100" s="20"/>
    </row>
    <row r="101">
      <c r="A101" s="20"/>
      <c r="B101" s="20"/>
    </row>
    <row r="102">
      <c r="A102" s="20"/>
      <c r="B102" s="20"/>
    </row>
    <row r="103">
      <c r="A103" s="20"/>
      <c r="B103" s="20"/>
    </row>
    <row r="104">
      <c r="A104" s="20"/>
      <c r="B104" s="20"/>
    </row>
    <row r="105">
      <c r="A105" s="20"/>
      <c r="B105" s="20"/>
    </row>
    <row r="106">
      <c r="A106" s="20"/>
      <c r="B106" s="20"/>
    </row>
    <row r="107">
      <c r="A107" s="20"/>
      <c r="B107" s="20"/>
    </row>
    <row r="108">
      <c r="A108" s="20"/>
      <c r="B108" s="20"/>
    </row>
    <row r="109">
      <c r="A109" s="20"/>
      <c r="B109" s="20"/>
    </row>
    <row r="110">
      <c r="A110" s="20"/>
      <c r="B110" s="20"/>
    </row>
    <row r="111">
      <c r="A111" s="20"/>
      <c r="B111" s="20"/>
    </row>
    <row r="112">
      <c r="A112" s="20"/>
      <c r="B112" s="20"/>
    </row>
    <row r="113">
      <c r="A113" s="20"/>
      <c r="B113" s="20"/>
    </row>
    <row r="114">
      <c r="A114" s="20"/>
      <c r="B114" s="20"/>
    </row>
    <row r="115">
      <c r="A115" s="20"/>
      <c r="B115" s="20"/>
    </row>
    <row r="116">
      <c r="A116" s="20"/>
      <c r="B116" s="20"/>
    </row>
    <row r="117">
      <c r="A117" s="20"/>
      <c r="B117" s="20"/>
    </row>
    <row r="118">
      <c r="A118" s="20"/>
      <c r="B118" s="20"/>
    </row>
    <row r="119">
      <c r="A119" s="20"/>
      <c r="B119" s="20"/>
    </row>
    <row r="120">
      <c r="A120" s="20"/>
      <c r="B120" s="20"/>
    </row>
    <row r="121">
      <c r="A121" s="20"/>
      <c r="B121" s="20"/>
    </row>
    <row r="122">
      <c r="A122" s="20"/>
      <c r="B122" s="20"/>
    </row>
    <row r="123">
      <c r="A123" s="20"/>
      <c r="B123" s="20"/>
    </row>
    <row r="124">
      <c r="A124" s="20"/>
      <c r="B124" s="20"/>
    </row>
    <row r="125">
      <c r="A125" s="20"/>
      <c r="B125" s="20"/>
    </row>
    <row r="126">
      <c r="A126" s="20"/>
      <c r="B126" s="20"/>
    </row>
    <row r="127">
      <c r="A127" s="20"/>
      <c r="B127" s="20"/>
    </row>
    <row r="128">
      <c r="A128" s="20"/>
      <c r="B128" s="20"/>
    </row>
    <row r="129">
      <c r="A129" s="20"/>
      <c r="B129" s="20"/>
    </row>
    <row r="130">
      <c r="A130" s="20"/>
      <c r="B130" s="20"/>
    </row>
    <row r="131">
      <c r="A131" s="20"/>
      <c r="B131" s="20"/>
    </row>
    <row r="132">
      <c r="A132" s="20"/>
      <c r="B132" s="20"/>
    </row>
    <row r="133">
      <c r="A133" s="20"/>
      <c r="B133" s="20"/>
    </row>
    <row r="134">
      <c r="A134" s="20"/>
      <c r="B134" s="20"/>
    </row>
    <row r="135">
      <c r="A135" s="20"/>
      <c r="B135" s="20"/>
    </row>
    <row r="136">
      <c r="A136" s="20"/>
      <c r="B136" s="20"/>
    </row>
    <row r="137">
      <c r="A137" s="20"/>
      <c r="B137" s="20"/>
    </row>
    <row r="138">
      <c r="A138" s="20"/>
      <c r="B138" s="20"/>
    </row>
    <row r="139">
      <c r="A139" s="20"/>
      <c r="B139" s="20"/>
    </row>
    <row r="140">
      <c r="A140" s="20"/>
      <c r="B140" s="20"/>
    </row>
    <row r="141">
      <c r="A141" s="20"/>
      <c r="B141" s="20"/>
    </row>
    <row r="142">
      <c r="A142" s="20"/>
      <c r="B142" s="20"/>
    </row>
    <row r="143">
      <c r="A143" s="20"/>
      <c r="B143" s="20"/>
    </row>
    <row r="144">
      <c r="A144" s="20"/>
      <c r="B144" s="20"/>
    </row>
    <row r="145">
      <c r="A145" s="20"/>
      <c r="B145" s="20"/>
    </row>
    <row r="146">
      <c r="A146" s="20"/>
      <c r="B146" s="20"/>
    </row>
    <row r="147">
      <c r="A147" s="20"/>
      <c r="B147" s="20"/>
    </row>
    <row r="148">
      <c r="A148" s="20"/>
      <c r="B148" s="20"/>
    </row>
    <row r="149">
      <c r="A149" s="20"/>
      <c r="B149" s="20"/>
    </row>
    <row r="150">
      <c r="A150" s="20"/>
      <c r="B150" s="20"/>
    </row>
    <row r="151">
      <c r="A151" s="20"/>
      <c r="B151" s="20"/>
    </row>
    <row r="152">
      <c r="A152" s="20"/>
      <c r="B152" s="20"/>
    </row>
    <row r="153">
      <c r="A153" s="20"/>
      <c r="B153" s="20"/>
    </row>
    <row r="154">
      <c r="A154" s="20"/>
      <c r="B154" s="20"/>
    </row>
    <row r="155">
      <c r="A155" s="20"/>
      <c r="B155" s="20"/>
    </row>
    <row r="156">
      <c r="A156" s="20"/>
      <c r="B156" s="20"/>
    </row>
    <row r="157">
      <c r="A157" s="20"/>
      <c r="B157" s="20"/>
    </row>
    <row r="158">
      <c r="A158" s="20"/>
      <c r="B158" s="20"/>
    </row>
    <row r="159">
      <c r="A159" s="20"/>
      <c r="B159" s="20"/>
    </row>
    <row r="160">
      <c r="A160" s="20"/>
      <c r="B160" s="20"/>
    </row>
    <row r="161">
      <c r="A161" s="20"/>
      <c r="B161" s="20"/>
    </row>
    <row r="162">
      <c r="A162" s="20"/>
      <c r="B162" s="20"/>
    </row>
    <row r="163">
      <c r="A163" s="20"/>
      <c r="B163" s="20"/>
    </row>
    <row r="164">
      <c r="A164" s="20"/>
      <c r="B164" s="20"/>
    </row>
    <row r="165">
      <c r="A165" s="20"/>
      <c r="B165" s="20"/>
    </row>
    <row r="166">
      <c r="A166" s="20"/>
      <c r="B166" s="20"/>
    </row>
    <row r="167">
      <c r="A167" s="20"/>
      <c r="B167" s="20"/>
    </row>
    <row r="168">
      <c r="A168" s="20"/>
      <c r="B168" s="20"/>
    </row>
    <row r="169">
      <c r="A169" s="20"/>
      <c r="B169" s="20"/>
    </row>
    <row r="170">
      <c r="A170" s="20"/>
      <c r="B170" s="20"/>
    </row>
    <row r="171">
      <c r="A171" s="20"/>
      <c r="B171" s="20"/>
    </row>
    <row r="172">
      <c r="A172" s="20"/>
      <c r="B172" s="20"/>
    </row>
    <row r="173">
      <c r="A173" s="20"/>
      <c r="B173" s="20"/>
    </row>
    <row r="174">
      <c r="A174" s="20"/>
      <c r="B174" s="20"/>
    </row>
    <row r="175">
      <c r="A175" s="20"/>
      <c r="B175" s="20"/>
    </row>
    <row r="176">
      <c r="A176" s="20"/>
      <c r="B176" s="20"/>
    </row>
    <row r="177">
      <c r="A177" s="20"/>
      <c r="B177" s="20"/>
    </row>
    <row r="178">
      <c r="A178" s="20"/>
      <c r="B178" s="20"/>
    </row>
    <row r="179">
      <c r="A179" s="20"/>
      <c r="B179" s="20"/>
    </row>
    <row r="180">
      <c r="A180" s="20"/>
      <c r="B180" s="20"/>
    </row>
    <row r="181">
      <c r="A181" s="20"/>
      <c r="B181" s="20"/>
    </row>
    <row r="182">
      <c r="A182" s="20"/>
      <c r="B182" s="20"/>
    </row>
    <row r="183">
      <c r="A183" s="20"/>
      <c r="B183" s="20"/>
    </row>
    <row r="184">
      <c r="A184" s="20"/>
      <c r="B184" s="20"/>
    </row>
    <row r="185">
      <c r="A185" s="20"/>
      <c r="B185" s="20"/>
    </row>
    <row r="186">
      <c r="A186" s="20"/>
      <c r="B186" s="20"/>
    </row>
    <row r="187">
      <c r="A187" s="20"/>
      <c r="B187" s="20"/>
    </row>
    <row r="188">
      <c r="A188" s="20"/>
      <c r="B188" s="20"/>
    </row>
    <row r="189">
      <c r="A189" s="20"/>
      <c r="B189" s="20"/>
    </row>
    <row r="190">
      <c r="A190" s="20"/>
      <c r="B190" s="20"/>
    </row>
    <row r="191">
      <c r="A191" s="20"/>
      <c r="B191" s="20"/>
    </row>
    <row r="192">
      <c r="A192" s="20"/>
      <c r="B192" s="20"/>
    </row>
    <row r="193">
      <c r="A193" s="20"/>
      <c r="B193" s="20"/>
    </row>
    <row r="194">
      <c r="A194" s="20"/>
      <c r="B194" s="20"/>
    </row>
    <row r="195">
      <c r="A195" s="20"/>
      <c r="B195" s="20"/>
    </row>
    <row r="196">
      <c r="A196" s="20"/>
      <c r="B196" s="20"/>
    </row>
    <row r="197">
      <c r="A197" s="20"/>
      <c r="B197" s="20"/>
    </row>
    <row r="198">
      <c r="A198" s="20"/>
      <c r="B198" s="20"/>
    </row>
    <row r="199">
      <c r="A199" s="20"/>
      <c r="B199" s="20"/>
    </row>
    <row r="200">
      <c r="A200" s="20"/>
      <c r="B200" s="20"/>
    </row>
    <row r="201">
      <c r="A201" s="20"/>
      <c r="B201" s="20"/>
    </row>
    <row r="202">
      <c r="A202" s="20"/>
      <c r="B202" s="20"/>
    </row>
    <row r="203">
      <c r="A203" s="20"/>
      <c r="B203" s="20"/>
    </row>
    <row r="204">
      <c r="A204" s="20"/>
      <c r="B204" s="20"/>
    </row>
    <row r="205">
      <c r="A205" s="20"/>
      <c r="B205" s="20"/>
    </row>
    <row r="206">
      <c r="A206" s="20"/>
      <c r="B206" s="20"/>
    </row>
    <row r="207">
      <c r="A207" s="20"/>
      <c r="B207" s="20"/>
    </row>
    <row r="208">
      <c r="A208" s="20"/>
      <c r="B208" s="20"/>
    </row>
    <row r="209">
      <c r="A209" s="20"/>
      <c r="B209" s="20"/>
    </row>
    <row r="210">
      <c r="A210" s="20"/>
      <c r="B210" s="20"/>
    </row>
    <row r="211">
      <c r="A211" s="20"/>
      <c r="B211" s="20"/>
    </row>
    <row r="212">
      <c r="A212" s="20"/>
      <c r="B212" s="20"/>
    </row>
    <row r="213">
      <c r="A213" s="20"/>
      <c r="B213" s="20"/>
    </row>
    <row r="214">
      <c r="A214" s="20"/>
      <c r="B214" s="20"/>
    </row>
    <row r="215">
      <c r="A215" s="20"/>
      <c r="B215" s="20"/>
    </row>
    <row r="216">
      <c r="A216" s="20"/>
      <c r="B216" s="20"/>
    </row>
    <row r="217">
      <c r="A217" s="20"/>
      <c r="B217" s="20"/>
    </row>
    <row r="218">
      <c r="A218" s="20"/>
      <c r="B218" s="20"/>
    </row>
    <row r="219">
      <c r="A219" s="20"/>
      <c r="B219" s="20"/>
    </row>
    <row r="220">
      <c r="A220" s="20"/>
      <c r="B220" s="20"/>
    </row>
    <row r="221">
      <c r="A221" s="20"/>
      <c r="B221" s="20"/>
    </row>
    <row r="222">
      <c r="A222" s="20"/>
      <c r="B222" s="20"/>
    </row>
    <row r="223">
      <c r="A223" s="20"/>
      <c r="B223" s="20"/>
    </row>
    <row r="224">
      <c r="A224" s="20"/>
      <c r="B224" s="20"/>
    </row>
    <row r="225">
      <c r="A225" s="20"/>
      <c r="B225" s="20"/>
    </row>
    <row r="226">
      <c r="A226" s="20"/>
      <c r="B226" s="20"/>
    </row>
    <row r="227">
      <c r="A227" s="20"/>
      <c r="B227" s="20"/>
    </row>
    <row r="228">
      <c r="A228" s="20"/>
      <c r="B228" s="20"/>
    </row>
    <row r="229">
      <c r="A229" s="20"/>
      <c r="B229" s="20"/>
    </row>
    <row r="230">
      <c r="A230" s="20"/>
      <c r="B230" s="20"/>
    </row>
    <row r="231">
      <c r="A231" s="20"/>
      <c r="B231" s="20"/>
    </row>
    <row r="232">
      <c r="A232" s="20"/>
      <c r="B232" s="20"/>
    </row>
    <row r="233">
      <c r="A233" s="20"/>
      <c r="B233" s="20"/>
    </row>
    <row r="234">
      <c r="A234" s="20"/>
      <c r="B234" s="20"/>
    </row>
    <row r="235">
      <c r="A235" s="20"/>
      <c r="B235" s="20"/>
    </row>
    <row r="236">
      <c r="A236" s="20"/>
      <c r="B236" s="20"/>
    </row>
    <row r="237">
      <c r="A237" s="20"/>
      <c r="B237" s="20"/>
    </row>
    <row r="238">
      <c r="A238" s="20"/>
      <c r="B238" s="20"/>
    </row>
    <row r="239">
      <c r="A239" s="20"/>
      <c r="B239" s="20"/>
    </row>
    <row r="240">
      <c r="A240" s="20"/>
      <c r="B240" s="20"/>
    </row>
    <row r="241">
      <c r="A241" s="20"/>
      <c r="B241" s="20"/>
    </row>
    <row r="242">
      <c r="A242" s="20"/>
      <c r="B242" s="20"/>
    </row>
    <row r="243">
      <c r="A243" s="20"/>
      <c r="B243" s="20"/>
    </row>
    <row r="244">
      <c r="A244" s="20"/>
      <c r="B244" s="20"/>
    </row>
    <row r="245">
      <c r="A245" s="20"/>
      <c r="B245" s="20"/>
    </row>
    <row r="246">
      <c r="A246" s="20"/>
      <c r="B246" s="20"/>
    </row>
    <row r="247">
      <c r="A247" s="20"/>
      <c r="B247" s="20"/>
    </row>
    <row r="248">
      <c r="A248" s="20"/>
      <c r="B248" s="20"/>
    </row>
    <row r="249">
      <c r="A249" s="20"/>
      <c r="B249" s="20"/>
    </row>
    <row r="250">
      <c r="A250" s="20"/>
      <c r="B250" s="20"/>
    </row>
    <row r="251">
      <c r="A251" s="20"/>
      <c r="B251" s="20"/>
    </row>
    <row r="252">
      <c r="A252" s="20"/>
      <c r="B252" s="20"/>
    </row>
    <row r="253">
      <c r="A253" s="20"/>
      <c r="B253" s="20"/>
    </row>
    <row r="254">
      <c r="A254" s="20"/>
      <c r="B254" s="20"/>
    </row>
    <row r="255">
      <c r="A255" s="20"/>
      <c r="B255" s="20"/>
    </row>
    <row r="256">
      <c r="A256" s="20"/>
      <c r="B256" s="20"/>
    </row>
    <row r="257">
      <c r="A257" s="20"/>
      <c r="B257" s="20"/>
    </row>
    <row r="258">
      <c r="A258" s="20"/>
      <c r="B258" s="20"/>
    </row>
    <row r="259">
      <c r="A259" s="20"/>
      <c r="B259" s="20"/>
    </row>
    <row r="260">
      <c r="A260" s="20"/>
      <c r="B260" s="20"/>
    </row>
    <row r="261">
      <c r="A261" s="20"/>
      <c r="B261" s="20"/>
    </row>
    <row r="262">
      <c r="A262" s="20"/>
      <c r="B262" s="20"/>
    </row>
    <row r="263">
      <c r="A263" s="20"/>
      <c r="B263" s="20"/>
    </row>
    <row r="264">
      <c r="A264" s="20"/>
      <c r="B264" s="20"/>
    </row>
    <row r="265">
      <c r="A265" s="20"/>
      <c r="B265" s="20"/>
    </row>
    <row r="266">
      <c r="A266" s="20"/>
      <c r="B266" s="20"/>
    </row>
    <row r="267">
      <c r="A267" s="20"/>
      <c r="B267" s="20"/>
    </row>
    <row r="268">
      <c r="A268" s="20"/>
      <c r="B268" s="20"/>
    </row>
    <row r="269">
      <c r="A269" s="20"/>
      <c r="B269" s="20"/>
    </row>
    <row r="270">
      <c r="A270" s="20"/>
      <c r="B270" s="20"/>
    </row>
    <row r="271">
      <c r="A271" s="20"/>
      <c r="B271" s="20"/>
    </row>
    <row r="272">
      <c r="A272" s="20"/>
      <c r="B272" s="20"/>
    </row>
    <row r="273">
      <c r="A273" s="20"/>
      <c r="B273" s="20"/>
    </row>
    <row r="274">
      <c r="A274" s="20"/>
      <c r="B274" s="20"/>
    </row>
    <row r="275">
      <c r="A275" s="20"/>
      <c r="B275" s="20"/>
    </row>
    <row r="276">
      <c r="A276" s="20"/>
      <c r="B276" s="20"/>
    </row>
    <row r="277">
      <c r="A277" s="20"/>
      <c r="B277" s="20"/>
    </row>
    <row r="278">
      <c r="A278" s="20"/>
      <c r="B278" s="20"/>
    </row>
    <row r="279">
      <c r="A279" s="20"/>
      <c r="B279" s="20"/>
    </row>
    <row r="280">
      <c r="A280" s="20"/>
      <c r="B280" s="20"/>
    </row>
    <row r="281">
      <c r="A281" s="20"/>
      <c r="B281" s="20"/>
    </row>
    <row r="282">
      <c r="A282" s="20"/>
      <c r="B282" s="20"/>
    </row>
    <row r="283">
      <c r="A283" s="20"/>
      <c r="B283" s="20"/>
    </row>
    <row r="284">
      <c r="A284" s="20"/>
      <c r="B284" s="20"/>
    </row>
    <row r="285">
      <c r="A285" s="20"/>
      <c r="B285" s="20"/>
    </row>
    <row r="286">
      <c r="A286" s="20"/>
      <c r="B286" s="20"/>
    </row>
    <row r="287">
      <c r="A287" s="20"/>
      <c r="B287" s="20"/>
    </row>
    <row r="288">
      <c r="A288" s="20"/>
      <c r="B288" s="20"/>
    </row>
    <row r="289">
      <c r="A289" s="20"/>
      <c r="B289" s="20"/>
    </row>
    <row r="290">
      <c r="A290" s="20"/>
      <c r="B290" s="20"/>
    </row>
    <row r="291">
      <c r="A291" s="20"/>
      <c r="B291" s="20"/>
    </row>
    <row r="292">
      <c r="A292" s="20"/>
      <c r="B292" s="20"/>
    </row>
    <row r="293">
      <c r="A293" s="20"/>
      <c r="B293" s="20"/>
    </row>
    <row r="294">
      <c r="A294" s="20"/>
      <c r="B294" s="20"/>
    </row>
    <row r="295">
      <c r="A295" s="20"/>
      <c r="B295" s="20"/>
    </row>
    <row r="296">
      <c r="A296" s="20"/>
      <c r="B296" s="20"/>
    </row>
    <row r="297">
      <c r="A297" s="20"/>
      <c r="B297" s="20"/>
    </row>
    <row r="298">
      <c r="A298" s="20"/>
      <c r="B298" s="20"/>
    </row>
    <row r="299">
      <c r="A299" s="20"/>
      <c r="B299" s="20"/>
    </row>
    <row r="300">
      <c r="A300" s="20"/>
      <c r="B300" s="20"/>
    </row>
    <row r="301">
      <c r="A301" s="20"/>
      <c r="B301" s="20"/>
    </row>
    <row r="302">
      <c r="A302" s="20"/>
      <c r="B302" s="20"/>
    </row>
    <row r="303">
      <c r="A303" s="20"/>
      <c r="B303" s="20"/>
    </row>
    <row r="304">
      <c r="A304" s="20"/>
      <c r="B304" s="20"/>
    </row>
    <row r="305">
      <c r="A305" s="20"/>
      <c r="B305" s="20"/>
    </row>
    <row r="306">
      <c r="A306" s="20"/>
      <c r="B306" s="20"/>
    </row>
    <row r="307">
      <c r="A307" s="20"/>
      <c r="B307" s="20"/>
    </row>
    <row r="308">
      <c r="A308" s="20"/>
      <c r="B308" s="20"/>
    </row>
    <row r="309">
      <c r="A309" s="20"/>
      <c r="B309" s="20"/>
    </row>
    <row r="310">
      <c r="A310" s="20"/>
      <c r="B310" s="20"/>
    </row>
    <row r="311">
      <c r="A311" s="20"/>
      <c r="B311" s="20"/>
    </row>
    <row r="312">
      <c r="A312" s="20"/>
      <c r="B312" s="20"/>
    </row>
    <row r="313">
      <c r="A313" s="20"/>
      <c r="B313" s="20"/>
    </row>
    <row r="314">
      <c r="A314" s="20"/>
      <c r="B314" s="20"/>
    </row>
    <row r="315">
      <c r="A315" s="20"/>
      <c r="B315" s="20"/>
    </row>
    <row r="316">
      <c r="A316" s="20"/>
      <c r="B316" s="20"/>
    </row>
    <row r="317">
      <c r="A317" s="20"/>
      <c r="B317" s="20"/>
    </row>
    <row r="318">
      <c r="A318" s="20"/>
      <c r="B318" s="20"/>
    </row>
    <row r="319">
      <c r="A319" s="20"/>
      <c r="B319" s="20"/>
    </row>
    <row r="320">
      <c r="A320" s="20"/>
      <c r="B320" s="20"/>
    </row>
    <row r="321">
      <c r="A321" s="20"/>
      <c r="B321" s="20"/>
    </row>
    <row r="322">
      <c r="A322" s="20"/>
      <c r="B322" s="20"/>
    </row>
    <row r="323">
      <c r="A323" s="20"/>
      <c r="B323" s="20"/>
    </row>
    <row r="324">
      <c r="A324" s="20"/>
      <c r="B324" s="20"/>
    </row>
    <row r="325">
      <c r="A325" s="20"/>
      <c r="B325" s="20"/>
    </row>
    <row r="326">
      <c r="A326" s="20"/>
      <c r="B326" s="20"/>
    </row>
    <row r="327">
      <c r="A327" s="20"/>
      <c r="B327" s="20"/>
    </row>
    <row r="328">
      <c r="A328" s="20"/>
      <c r="B328" s="20"/>
    </row>
    <row r="329">
      <c r="A329" s="20"/>
      <c r="B329" s="20"/>
    </row>
    <row r="330">
      <c r="A330" s="20"/>
      <c r="B330" s="20"/>
    </row>
    <row r="331">
      <c r="A331" s="20"/>
      <c r="B331" s="20"/>
    </row>
    <row r="332">
      <c r="A332" s="20"/>
      <c r="B332" s="20"/>
    </row>
    <row r="333">
      <c r="A333" s="20"/>
      <c r="B333" s="20"/>
    </row>
    <row r="334">
      <c r="A334" s="20"/>
      <c r="B334" s="20"/>
    </row>
    <row r="335">
      <c r="A335" s="20"/>
      <c r="B335" s="20"/>
    </row>
    <row r="336">
      <c r="A336" s="20"/>
      <c r="B336" s="20"/>
    </row>
    <row r="337">
      <c r="A337" s="20"/>
      <c r="B337" s="20"/>
    </row>
    <row r="338">
      <c r="A338" s="20"/>
      <c r="B338" s="20"/>
    </row>
    <row r="339">
      <c r="A339" s="20"/>
      <c r="B339" s="20"/>
    </row>
    <row r="340">
      <c r="A340" s="20"/>
      <c r="B340" s="20"/>
    </row>
    <row r="341">
      <c r="A341" s="20"/>
      <c r="B341" s="20"/>
    </row>
    <row r="342">
      <c r="A342" s="20"/>
      <c r="B342" s="20"/>
    </row>
    <row r="343">
      <c r="A343" s="20"/>
      <c r="B343" s="20"/>
    </row>
    <row r="344">
      <c r="A344" s="20"/>
      <c r="B344" s="20"/>
    </row>
    <row r="345">
      <c r="A345" s="20"/>
      <c r="B345" s="20"/>
    </row>
    <row r="346">
      <c r="A346" s="20"/>
      <c r="B346" s="20"/>
    </row>
    <row r="347">
      <c r="A347" s="20"/>
      <c r="B347" s="20"/>
    </row>
    <row r="348">
      <c r="A348" s="20"/>
      <c r="B348" s="20"/>
    </row>
    <row r="349">
      <c r="A349" s="20"/>
      <c r="B349" s="20"/>
    </row>
    <row r="350">
      <c r="A350" s="20"/>
      <c r="B350" s="20"/>
    </row>
    <row r="351">
      <c r="A351" s="20"/>
      <c r="B351" s="20"/>
    </row>
    <row r="352">
      <c r="A352" s="20"/>
      <c r="B352" s="20"/>
    </row>
    <row r="353">
      <c r="A353" s="20"/>
      <c r="B353" s="20"/>
    </row>
    <row r="354">
      <c r="A354" s="20"/>
      <c r="B354" s="20"/>
    </row>
    <row r="355">
      <c r="A355" s="20"/>
      <c r="B355" s="20"/>
    </row>
    <row r="356">
      <c r="A356" s="20"/>
      <c r="B356" s="20"/>
    </row>
    <row r="357">
      <c r="A357" s="20"/>
      <c r="B357" s="20"/>
    </row>
    <row r="358">
      <c r="A358" s="20"/>
      <c r="B358" s="20"/>
    </row>
    <row r="359">
      <c r="A359" s="20"/>
      <c r="B359" s="20"/>
    </row>
    <row r="360">
      <c r="A360" s="20"/>
      <c r="B360" s="20"/>
    </row>
    <row r="361">
      <c r="A361" s="20"/>
      <c r="B361" s="20"/>
    </row>
    <row r="362">
      <c r="A362" s="20"/>
      <c r="B362" s="20"/>
    </row>
    <row r="363">
      <c r="A363" s="20"/>
      <c r="B363" s="20"/>
    </row>
    <row r="364">
      <c r="A364" s="20"/>
      <c r="B364" s="20"/>
    </row>
    <row r="365">
      <c r="A365" s="20"/>
      <c r="B365" s="20"/>
    </row>
    <row r="366">
      <c r="A366" s="20"/>
      <c r="B366" s="20"/>
    </row>
    <row r="367">
      <c r="A367" s="20"/>
      <c r="B367" s="20"/>
    </row>
    <row r="368">
      <c r="A368" s="20"/>
      <c r="B368" s="20"/>
    </row>
    <row r="369">
      <c r="A369" s="20"/>
      <c r="B369" s="20"/>
    </row>
    <row r="370">
      <c r="A370" s="20"/>
      <c r="B370" s="20"/>
    </row>
    <row r="371">
      <c r="A371" s="20"/>
      <c r="B371" s="20"/>
    </row>
    <row r="372">
      <c r="A372" s="20"/>
      <c r="B372" s="20"/>
    </row>
    <row r="373">
      <c r="A373" s="20"/>
      <c r="B373" s="20"/>
    </row>
    <row r="374">
      <c r="A374" s="20"/>
      <c r="B374" s="20"/>
    </row>
    <row r="375">
      <c r="A375" s="20"/>
      <c r="B375" s="20"/>
    </row>
    <row r="376">
      <c r="A376" s="20"/>
      <c r="B376" s="20"/>
    </row>
    <row r="377">
      <c r="A377" s="20"/>
      <c r="B377" s="20"/>
    </row>
    <row r="378">
      <c r="A378" s="20"/>
      <c r="B378" s="20"/>
    </row>
    <row r="379">
      <c r="A379" s="20"/>
      <c r="B379" s="20"/>
    </row>
    <row r="380">
      <c r="A380" s="20"/>
      <c r="B380" s="20"/>
    </row>
    <row r="381">
      <c r="A381" s="20"/>
      <c r="B381" s="20"/>
    </row>
    <row r="382">
      <c r="A382" s="20"/>
      <c r="B382" s="20"/>
    </row>
    <row r="383">
      <c r="A383" s="20"/>
      <c r="B383" s="20"/>
    </row>
    <row r="384">
      <c r="A384" s="20"/>
      <c r="B384" s="20"/>
    </row>
    <row r="385">
      <c r="A385" s="20"/>
      <c r="B385" s="20"/>
    </row>
    <row r="386">
      <c r="A386" s="20"/>
      <c r="B386" s="20"/>
    </row>
    <row r="387">
      <c r="A387" s="20"/>
      <c r="B387" s="20"/>
    </row>
    <row r="388">
      <c r="A388" s="20"/>
      <c r="B388" s="20"/>
    </row>
    <row r="389">
      <c r="A389" s="20"/>
      <c r="B389" s="20"/>
    </row>
    <row r="390">
      <c r="A390" s="20"/>
      <c r="B390" s="20"/>
    </row>
    <row r="391">
      <c r="A391" s="20"/>
      <c r="B391" s="20"/>
    </row>
    <row r="392">
      <c r="A392" s="20"/>
      <c r="B392" s="20"/>
    </row>
    <row r="393">
      <c r="A393" s="20"/>
      <c r="B393" s="20"/>
    </row>
    <row r="394">
      <c r="A394" s="20"/>
      <c r="B394" s="20"/>
    </row>
    <row r="395">
      <c r="A395" s="20"/>
      <c r="B395" s="20"/>
    </row>
    <row r="396">
      <c r="A396" s="20"/>
      <c r="B396" s="20"/>
    </row>
    <row r="397">
      <c r="A397" s="20"/>
      <c r="B397" s="20"/>
    </row>
    <row r="398">
      <c r="A398" s="20"/>
      <c r="B398" s="20"/>
    </row>
    <row r="399">
      <c r="A399" s="20"/>
      <c r="B399" s="20"/>
    </row>
    <row r="400">
      <c r="A400" s="20"/>
      <c r="B400" s="20"/>
    </row>
    <row r="401">
      <c r="A401" s="20"/>
      <c r="B401" s="20"/>
    </row>
    <row r="402">
      <c r="A402" s="20"/>
      <c r="B402" s="20"/>
    </row>
    <row r="403">
      <c r="A403" s="20"/>
      <c r="B403" s="20"/>
    </row>
    <row r="404">
      <c r="A404" s="20"/>
      <c r="B404" s="20"/>
    </row>
    <row r="405">
      <c r="A405" s="20"/>
      <c r="B405" s="20"/>
    </row>
    <row r="406">
      <c r="A406" s="20"/>
      <c r="B406" s="20"/>
    </row>
    <row r="407">
      <c r="A407" s="20"/>
      <c r="B407" s="20"/>
    </row>
    <row r="408">
      <c r="A408" s="20"/>
      <c r="B408" s="20"/>
    </row>
    <row r="409">
      <c r="A409" s="20"/>
      <c r="B409" s="20"/>
    </row>
    <row r="410">
      <c r="A410" s="20"/>
      <c r="B410" s="20"/>
    </row>
    <row r="411">
      <c r="A411" s="20"/>
      <c r="B411" s="20"/>
    </row>
    <row r="412">
      <c r="A412" s="20"/>
      <c r="B412" s="20"/>
    </row>
    <row r="413">
      <c r="A413" s="20"/>
      <c r="B413" s="20"/>
    </row>
    <row r="414">
      <c r="A414" s="20"/>
      <c r="B414" s="20"/>
    </row>
    <row r="415">
      <c r="A415" s="20"/>
      <c r="B415" s="20"/>
    </row>
    <row r="416">
      <c r="A416" s="20"/>
      <c r="B416" s="20"/>
    </row>
    <row r="417">
      <c r="A417" s="20"/>
      <c r="B417" s="20"/>
    </row>
    <row r="418">
      <c r="A418" s="20"/>
      <c r="B418" s="20"/>
    </row>
    <row r="419">
      <c r="A419" s="20"/>
      <c r="B419" s="20"/>
    </row>
    <row r="420">
      <c r="A420" s="20"/>
      <c r="B420" s="20"/>
    </row>
    <row r="421">
      <c r="A421" s="20"/>
      <c r="B421" s="20"/>
    </row>
    <row r="422">
      <c r="A422" s="20"/>
      <c r="B422" s="20"/>
    </row>
    <row r="423">
      <c r="A423" s="20"/>
      <c r="B423" s="20"/>
    </row>
    <row r="424">
      <c r="A424" s="20"/>
      <c r="B424" s="20"/>
    </row>
    <row r="425">
      <c r="A425" s="20"/>
      <c r="B425" s="20"/>
    </row>
    <row r="426">
      <c r="A426" s="20"/>
      <c r="B426" s="20"/>
    </row>
    <row r="427">
      <c r="A427" s="20"/>
      <c r="B427" s="20"/>
    </row>
    <row r="428">
      <c r="A428" s="20"/>
      <c r="B428" s="20"/>
    </row>
    <row r="429">
      <c r="A429" s="20"/>
      <c r="B429" s="20"/>
    </row>
    <row r="430">
      <c r="A430" s="20"/>
      <c r="B430" s="20"/>
    </row>
    <row r="431">
      <c r="A431" s="20"/>
      <c r="B431" s="20"/>
    </row>
    <row r="432">
      <c r="A432" s="20"/>
      <c r="B432" s="20"/>
    </row>
    <row r="433">
      <c r="A433" s="20"/>
      <c r="B433" s="20"/>
    </row>
    <row r="434">
      <c r="A434" s="20"/>
      <c r="B434" s="20"/>
    </row>
    <row r="435">
      <c r="A435" s="20"/>
      <c r="B435" s="20"/>
    </row>
    <row r="436">
      <c r="A436" s="20"/>
      <c r="B436" s="20"/>
    </row>
    <row r="437">
      <c r="A437" s="20"/>
      <c r="B437" s="20"/>
    </row>
    <row r="438">
      <c r="A438" s="20"/>
      <c r="B438" s="20"/>
    </row>
    <row r="439">
      <c r="A439" s="20"/>
      <c r="B439" s="20"/>
    </row>
    <row r="440">
      <c r="A440" s="20"/>
      <c r="B440" s="20"/>
    </row>
    <row r="441">
      <c r="A441" s="20"/>
      <c r="B441" s="20"/>
    </row>
    <row r="442">
      <c r="A442" s="20"/>
      <c r="B442" s="20"/>
    </row>
    <row r="443">
      <c r="A443" s="20"/>
      <c r="B443" s="20"/>
    </row>
    <row r="444">
      <c r="A444" s="20"/>
      <c r="B444" s="20"/>
    </row>
    <row r="445">
      <c r="A445" s="20"/>
      <c r="B445" s="20"/>
    </row>
    <row r="446">
      <c r="A446" s="20"/>
      <c r="B446" s="20"/>
    </row>
    <row r="447">
      <c r="A447" s="20"/>
      <c r="B447" s="20"/>
    </row>
    <row r="448">
      <c r="A448" s="20"/>
      <c r="B448" s="20"/>
    </row>
    <row r="449">
      <c r="A449" s="20"/>
      <c r="B449" s="20"/>
    </row>
    <row r="450">
      <c r="A450" s="20"/>
      <c r="B450" s="20"/>
    </row>
    <row r="451">
      <c r="A451" s="20"/>
      <c r="B451" s="20"/>
    </row>
    <row r="452">
      <c r="A452" s="20"/>
      <c r="B452" s="20"/>
    </row>
    <row r="453">
      <c r="A453" s="20"/>
      <c r="B453" s="20"/>
    </row>
    <row r="454">
      <c r="A454" s="20"/>
      <c r="B454" s="20"/>
    </row>
    <row r="455">
      <c r="A455" s="20"/>
      <c r="B455" s="20"/>
    </row>
    <row r="456">
      <c r="A456" s="20"/>
      <c r="B456" s="20"/>
    </row>
    <row r="457">
      <c r="A457" s="20"/>
      <c r="B457" s="20"/>
    </row>
    <row r="458">
      <c r="A458" s="20"/>
      <c r="B458" s="20"/>
    </row>
    <row r="459">
      <c r="A459" s="20"/>
      <c r="B459" s="20"/>
    </row>
    <row r="460">
      <c r="A460" s="20"/>
      <c r="B460" s="20"/>
    </row>
    <row r="461">
      <c r="A461" s="20"/>
      <c r="B461" s="20"/>
    </row>
    <row r="462">
      <c r="A462" s="20"/>
      <c r="B462" s="20"/>
    </row>
    <row r="463">
      <c r="A463" s="20"/>
      <c r="B463" s="20"/>
    </row>
    <row r="464">
      <c r="A464" s="20"/>
      <c r="B464" s="20"/>
    </row>
    <row r="465">
      <c r="A465" s="20"/>
      <c r="B465" s="20"/>
    </row>
    <row r="466">
      <c r="A466" s="20"/>
      <c r="B466" s="20"/>
    </row>
    <row r="467">
      <c r="A467" s="20"/>
      <c r="B467" s="20"/>
    </row>
    <row r="468">
      <c r="A468" s="20"/>
      <c r="B468" s="20"/>
    </row>
    <row r="469">
      <c r="A469" s="20"/>
      <c r="B469" s="20"/>
    </row>
    <row r="470">
      <c r="A470" s="20"/>
      <c r="B470" s="20"/>
    </row>
    <row r="471">
      <c r="A471" s="20"/>
      <c r="B471" s="20"/>
    </row>
    <row r="472">
      <c r="A472" s="20"/>
      <c r="B472" s="20"/>
    </row>
    <row r="473">
      <c r="A473" s="20"/>
      <c r="B473" s="20"/>
    </row>
    <row r="474">
      <c r="A474" s="20"/>
      <c r="B474" s="20"/>
    </row>
    <row r="475">
      <c r="A475" s="20"/>
      <c r="B475" s="20"/>
    </row>
    <row r="476">
      <c r="A476" s="20"/>
      <c r="B476" s="20"/>
    </row>
    <row r="477">
      <c r="A477" s="20"/>
      <c r="B477" s="20"/>
    </row>
    <row r="478">
      <c r="A478" s="20"/>
      <c r="B478" s="20"/>
    </row>
    <row r="479">
      <c r="A479" s="20"/>
      <c r="B479" s="20"/>
    </row>
    <row r="480">
      <c r="A480" s="20"/>
      <c r="B480" s="20"/>
    </row>
    <row r="481">
      <c r="A481" s="20"/>
      <c r="B481" s="20"/>
    </row>
    <row r="482">
      <c r="A482" s="20"/>
      <c r="B482" s="20"/>
    </row>
    <row r="483">
      <c r="A483" s="20"/>
      <c r="B483" s="20"/>
    </row>
    <row r="484">
      <c r="A484" s="20"/>
      <c r="B484" s="20"/>
    </row>
    <row r="485">
      <c r="A485" s="20"/>
      <c r="B485" s="20"/>
    </row>
    <row r="486">
      <c r="A486" s="20"/>
      <c r="B486" s="20"/>
    </row>
    <row r="487">
      <c r="A487" s="20"/>
      <c r="B487" s="20"/>
    </row>
    <row r="488">
      <c r="A488" s="20"/>
      <c r="B488" s="20"/>
    </row>
    <row r="489">
      <c r="A489" s="20"/>
      <c r="B489" s="20"/>
    </row>
    <row r="490">
      <c r="A490" s="20"/>
      <c r="B490" s="20"/>
    </row>
    <row r="491">
      <c r="A491" s="20"/>
      <c r="B491" s="20"/>
    </row>
    <row r="492">
      <c r="A492" s="20"/>
      <c r="B492" s="20"/>
    </row>
    <row r="493">
      <c r="A493" s="20"/>
      <c r="B493" s="20"/>
    </row>
    <row r="494">
      <c r="A494" s="20"/>
      <c r="B494" s="20"/>
    </row>
    <row r="495">
      <c r="A495" s="20"/>
      <c r="B495" s="20"/>
    </row>
    <row r="496">
      <c r="A496" s="20"/>
      <c r="B496" s="20"/>
    </row>
    <row r="497">
      <c r="A497" s="20"/>
      <c r="B497" s="20"/>
    </row>
    <row r="498">
      <c r="A498" s="20"/>
      <c r="B498" s="20"/>
    </row>
    <row r="499">
      <c r="A499" s="20"/>
      <c r="B499" s="20"/>
    </row>
    <row r="500">
      <c r="A500" s="20"/>
      <c r="B500" s="20"/>
    </row>
    <row r="501">
      <c r="A501" s="20"/>
      <c r="B501" s="20"/>
    </row>
    <row r="502">
      <c r="A502" s="20"/>
      <c r="B502" s="20"/>
    </row>
    <row r="503">
      <c r="A503" s="20"/>
      <c r="B503" s="20"/>
    </row>
    <row r="504">
      <c r="A504" s="20"/>
      <c r="B504" s="20"/>
    </row>
    <row r="505">
      <c r="A505" s="20"/>
      <c r="B505" s="20"/>
    </row>
    <row r="506">
      <c r="A506" s="20"/>
      <c r="B506" s="20"/>
    </row>
    <row r="507">
      <c r="A507" s="20"/>
      <c r="B507" s="20"/>
    </row>
    <row r="508">
      <c r="A508" s="20"/>
      <c r="B508" s="20"/>
    </row>
    <row r="509">
      <c r="A509" s="20"/>
      <c r="B509" s="20"/>
    </row>
    <row r="510">
      <c r="A510" s="20"/>
      <c r="B510" s="20"/>
    </row>
    <row r="511">
      <c r="A511" s="20"/>
      <c r="B511" s="20"/>
    </row>
    <row r="512">
      <c r="A512" s="20"/>
      <c r="B512" s="20"/>
    </row>
    <row r="513">
      <c r="A513" s="20"/>
      <c r="B513" s="20"/>
    </row>
    <row r="514">
      <c r="A514" s="20"/>
      <c r="B514" s="20"/>
    </row>
    <row r="515">
      <c r="A515" s="20"/>
      <c r="B515" s="20"/>
    </row>
    <row r="516">
      <c r="A516" s="20"/>
      <c r="B516" s="20"/>
    </row>
    <row r="517">
      <c r="A517" s="20"/>
      <c r="B517" s="20"/>
    </row>
    <row r="518">
      <c r="A518" s="20"/>
      <c r="B518" s="20"/>
    </row>
    <row r="519">
      <c r="A519" s="20"/>
      <c r="B519" s="20"/>
    </row>
    <row r="520">
      <c r="A520" s="20"/>
      <c r="B520" s="20"/>
    </row>
    <row r="521">
      <c r="A521" s="20"/>
      <c r="B521" s="20"/>
    </row>
    <row r="522">
      <c r="A522" s="20"/>
      <c r="B522" s="20"/>
    </row>
    <row r="523">
      <c r="A523" s="20"/>
      <c r="B523" s="20"/>
    </row>
    <row r="524">
      <c r="A524" s="20"/>
      <c r="B524" s="20"/>
    </row>
    <row r="525">
      <c r="A525" s="20"/>
      <c r="B525" s="20"/>
    </row>
    <row r="526">
      <c r="A526" s="20"/>
      <c r="B526" s="20"/>
    </row>
    <row r="527">
      <c r="A527" s="20"/>
      <c r="B527" s="20"/>
    </row>
    <row r="528">
      <c r="A528" s="20"/>
      <c r="B528" s="20"/>
    </row>
    <row r="529">
      <c r="A529" s="20"/>
      <c r="B529" s="20"/>
    </row>
    <row r="530">
      <c r="A530" s="20"/>
      <c r="B530" s="20"/>
    </row>
    <row r="531">
      <c r="A531" s="20"/>
      <c r="B531" s="20"/>
    </row>
    <row r="532">
      <c r="A532" s="20"/>
      <c r="B532" s="20"/>
    </row>
    <row r="533">
      <c r="A533" s="20"/>
      <c r="B533" s="20"/>
    </row>
    <row r="534">
      <c r="A534" s="20"/>
      <c r="B534" s="20"/>
    </row>
    <row r="535">
      <c r="A535" s="20"/>
      <c r="B535" s="20"/>
    </row>
    <row r="536">
      <c r="A536" s="20"/>
      <c r="B536" s="20"/>
    </row>
    <row r="537">
      <c r="A537" s="20"/>
      <c r="B537" s="20"/>
    </row>
    <row r="538">
      <c r="A538" s="20"/>
      <c r="B538" s="20"/>
    </row>
    <row r="539">
      <c r="A539" s="20"/>
      <c r="B539" s="20"/>
    </row>
    <row r="540">
      <c r="A540" s="20"/>
      <c r="B540" s="20"/>
    </row>
    <row r="541">
      <c r="A541" s="20"/>
      <c r="B541" s="20"/>
    </row>
    <row r="542">
      <c r="A542" s="20"/>
      <c r="B542" s="20"/>
    </row>
    <row r="543">
      <c r="A543" s="20"/>
      <c r="B543" s="20"/>
    </row>
    <row r="544">
      <c r="A544" s="20"/>
      <c r="B544" s="20"/>
    </row>
    <row r="545">
      <c r="A545" s="20"/>
      <c r="B545" s="20"/>
    </row>
    <row r="546">
      <c r="A546" s="20"/>
      <c r="B546" s="20"/>
    </row>
    <row r="547">
      <c r="A547" s="20"/>
      <c r="B547" s="20"/>
    </row>
    <row r="548">
      <c r="A548" s="20"/>
      <c r="B548" s="20"/>
    </row>
    <row r="549">
      <c r="A549" s="20"/>
      <c r="B549" s="20"/>
    </row>
    <row r="550">
      <c r="A550" s="20"/>
      <c r="B550" s="20"/>
    </row>
    <row r="551">
      <c r="A551" s="20"/>
      <c r="B551" s="20"/>
    </row>
    <row r="552">
      <c r="A552" s="20"/>
      <c r="B552" s="20"/>
    </row>
    <row r="553">
      <c r="A553" s="20"/>
      <c r="B553" s="20"/>
    </row>
    <row r="554">
      <c r="A554" s="20"/>
      <c r="B554" s="20"/>
    </row>
    <row r="555">
      <c r="A555" s="20"/>
      <c r="B555" s="20"/>
    </row>
    <row r="556">
      <c r="A556" s="20"/>
      <c r="B556" s="20"/>
    </row>
    <row r="557">
      <c r="A557" s="20"/>
      <c r="B557" s="20"/>
    </row>
    <row r="558">
      <c r="A558" s="20"/>
      <c r="B558" s="20"/>
    </row>
    <row r="559">
      <c r="A559" s="20"/>
      <c r="B559" s="20"/>
    </row>
    <row r="560">
      <c r="A560" s="20"/>
      <c r="B560" s="20"/>
    </row>
    <row r="561">
      <c r="A561" s="20"/>
      <c r="B561" s="20"/>
    </row>
    <row r="562">
      <c r="A562" s="20"/>
      <c r="B562" s="20"/>
    </row>
    <row r="563">
      <c r="A563" s="20"/>
      <c r="B563" s="20"/>
    </row>
    <row r="564">
      <c r="A564" s="20"/>
      <c r="B564" s="20"/>
    </row>
    <row r="565">
      <c r="A565" s="20"/>
      <c r="B565" s="20"/>
    </row>
    <row r="566">
      <c r="A566" s="20"/>
      <c r="B566" s="20"/>
    </row>
    <row r="567">
      <c r="A567" s="20"/>
      <c r="B567" s="20"/>
    </row>
    <row r="568">
      <c r="A568" s="20"/>
      <c r="B568" s="20"/>
    </row>
    <row r="569">
      <c r="A569" s="20"/>
      <c r="B569" s="20"/>
    </row>
    <row r="570">
      <c r="A570" s="20"/>
      <c r="B570" s="20"/>
    </row>
    <row r="571">
      <c r="A571" s="20"/>
      <c r="B571" s="20"/>
    </row>
    <row r="572">
      <c r="A572" s="20"/>
      <c r="B572" s="20"/>
    </row>
    <row r="573">
      <c r="A573" s="20"/>
      <c r="B573" s="20"/>
    </row>
    <row r="574">
      <c r="A574" s="20"/>
      <c r="B574" s="20"/>
    </row>
    <row r="575">
      <c r="A575" s="20"/>
      <c r="B575" s="20"/>
    </row>
    <row r="576">
      <c r="A576" s="20"/>
      <c r="B576" s="20"/>
    </row>
    <row r="577">
      <c r="A577" s="20"/>
      <c r="B577" s="20"/>
    </row>
    <row r="578">
      <c r="A578" s="20"/>
      <c r="B578" s="20"/>
    </row>
    <row r="579">
      <c r="A579" s="20"/>
      <c r="B579" s="20"/>
    </row>
    <row r="580">
      <c r="A580" s="20"/>
      <c r="B580" s="20"/>
    </row>
    <row r="581">
      <c r="A581" s="20"/>
      <c r="B581" s="20"/>
    </row>
    <row r="582">
      <c r="A582" s="20"/>
      <c r="B582" s="20"/>
    </row>
    <row r="583">
      <c r="A583" s="20"/>
      <c r="B583" s="20"/>
    </row>
    <row r="584">
      <c r="A584" s="20"/>
      <c r="B584" s="20"/>
    </row>
    <row r="585">
      <c r="A585" s="20"/>
      <c r="B585" s="20"/>
    </row>
    <row r="586">
      <c r="A586" s="20"/>
      <c r="B586" s="20"/>
    </row>
    <row r="587">
      <c r="A587" s="20"/>
      <c r="B587" s="20"/>
    </row>
    <row r="588">
      <c r="A588" s="20"/>
      <c r="B588" s="20"/>
    </row>
    <row r="589">
      <c r="A589" s="20"/>
      <c r="B589" s="20"/>
    </row>
    <row r="590">
      <c r="A590" s="20"/>
      <c r="B590" s="20"/>
    </row>
    <row r="591">
      <c r="A591" s="20"/>
      <c r="B591" s="20"/>
    </row>
    <row r="592">
      <c r="A592" s="20"/>
      <c r="B592" s="20"/>
    </row>
    <row r="593">
      <c r="A593" s="20"/>
      <c r="B593" s="20"/>
    </row>
    <row r="594">
      <c r="A594" s="20"/>
      <c r="B594" s="20"/>
    </row>
    <row r="595">
      <c r="A595" s="20"/>
      <c r="B595" s="20"/>
    </row>
    <row r="596">
      <c r="A596" s="20"/>
      <c r="B596" s="20"/>
    </row>
    <row r="597">
      <c r="A597" s="20"/>
      <c r="B597" s="20"/>
    </row>
    <row r="598">
      <c r="A598" s="20"/>
      <c r="B598" s="20"/>
    </row>
    <row r="599">
      <c r="A599" s="20"/>
      <c r="B599" s="20"/>
    </row>
    <row r="600">
      <c r="A600" s="20"/>
      <c r="B600" s="20"/>
    </row>
    <row r="601">
      <c r="A601" s="20"/>
      <c r="B601" s="20"/>
    </row>
    <row r="602">
      <c r="A602" s="20"/>
      <c r="B602" s="20"/>
    </row>
    <row r="603">
      <c r="A603" s="20"/>
      <c r="B603" s="20"/>
    </row>
    <row r="604">
      <c r="A604" s="20"/>
      <c r="B604" s="20"/>
    </row>
    <row r="605">
      <c r="A605" s="20"/>
      <c r="B605" s="20"/>
    </row>
    <row r="606">
      <c r="A606" s="20"/>
      <c r="B606" s="20"/>
    </row>
    <row r="607">
      <c r="A607" s="20"/>
      <c r="B607" s="20"/>
    </row>
    <row r="608">
      <c r="A608" s="20"/>
      <c r="B608" s="20"/>
    </row>
    <row r="609">
      <c r="A609" s="20"/>
      <c r="B609" s="20"/>
    </row>
    <row r="610">
      <c r="A610" s="20"/>
      <c r="B610" s="20"/>
    </row>
    <row r="611">
      <c r="A611" s="20"/>
      <c r="B611" s="20"/>
    </row>
    <row r="612">
      <c r="A612" s="20"/>
      <c r="B612" s="20"/>
    </row>
    <row r="613">
      <c r="A613" s="20"/>
      <c r="B613" s="20"/>
    </row>
    <row r="614">
      <c r="A614" s="20"/>
      <c r="B614" s="20"/>
    </row>
    <row r="615">
      <c r="A615" s="20"/>
      <c r="B615" s="20"/>
    </row>
    <row r="616">
      <c r="A616" s="20"/>
      <c r="B616" s="20"/>
    </row>
    <row r="617">
      <c r="A617" s="20"/>
      <c r="B617" s="20"/>
    </row>
    <row r="618">
      <c r="A618" s="20"/>
      <c r="B618" s="20"/>
    </row>
    <row r="619">
      <c r="A619" s="20"/>
      <c r="B619" s="20"/>
    </row>
    <row r="620">
      <c r="A620" s="20"/>
      <c r="B620" s="20"/>
    </row>
    <row r="621">
      <c r="A621" s="20"/>
      <c r="B621" s="20"/>
    </row>
    <row r="622">
      <c r="A622" s="20"/>
      <c r="B622" s="20"/>
    </row>
    <row r="623">
      <c r="A623" s="20"/>
      <c r="B623" s="20"/>
    </row>
    <row r="624">
      <c r="A624" s="20"/>
      <c r="B624" s="20"/>
    </row>
    <row r="625">
      <c r="A625" s="20"/>
      <c r="B625" s="20"/>
    </row>
    <row r="626">
      <c r="A626" s="20"/>
      <c r="B626" s="20"/>
    </row>
    <row r="627">
      <c r="A627" s="20"/>
      <c r="B627" s="20"/>
    </row>
    <row r="628">
      <c r="A628" s="20"/>
      <c r="B628" s="20"/>
    </row>
    <row r="629">
      <c r="A629" s="20"/>
      <c r="B629" s="20"/>
    </row>
    <row r="630">
      <c r="A630" s="20"/>
      <c r="B630" s="20"/>
    </row>
    <row r="631">
      <c r="A631" s="20"/>
      <c r="B631" s="20"/>
    </row>
    <row r="632">
      <c r="A632" s="20"/>
      <c r="B632" s="20"/>
    </row>
    <row r="633">
      <c r="A633" s="20"/>
      <c r="B633" s="20"/>
    </row>
    <row r="634">
      <c r="A634" s="20"/>
      <c r="B634" s="20"/>
    </row>
    <row r="635">
      <c r="A635" s="20"/>
      <c r="B635" s="20"/>
    </row>
    <row r="636">
      <c r="A636" s="20"/>
      <c r="B636" s="20"/>
    </row>
    <row r="637">
      <c r="A637" s="20"/>
      <c r="B637" s="20"/>
    </row>
    <row r="638">
      <c r="A638" s="20"/>
      <c r="B638" s="20"/>
    </row>
    <row r="639">
      <c r="A639" s="20"/>
      <c r="B639" s="20"/>
    </row>
    <row r="640">
      <c r="A640" s="20"/>
      <c r="B640" s="20"/>
    </row>
    <row r="641">
      <c r="A641" s="20"/>
      <c r="B641" s="20"/>
    </row>
    <row r="642">
      <c r="A642" s="20"/>
      <c r="B642" s="20"/>
    </row>
    <row r="643">
      <c r="A643" s="20"/>
      <c r="B643" s="20"/>
    </row>
    <row r="644">
      <c r="A644" s="20"/>
      <c r="B644" s="20"/>
    </row>
    <row r="645">
      <c r="A645" s="20"/>
      <c r="B645" s="20"/>
    </row>
    <row r="646">
      <c r="A646" s="20"/>
      <c r="B646" s="20"/>
    </row>
    <row r="647">
      <c r="A647" s="20"/>
      <c r="B647" s="20"/>
    </row>
    <row r="648">
      <c r="A648" s="20"/>
      <c r="B648" s="20"/>
    </row>
    <row r="649">
      <c r="A649" s="20"/>
      <c r="B649" s="20"/>
    </row>
    <row r="650">
      <c r="A650" s="20"/>
      <c r="B650" s="20"/>
    </row>
    <row r="651">
      <c r="A651" s="20"/>
      <c r="B651" s="20"/>
    </row>
    <row r="652">
      <c r="A652" s="20"/>
      <c r="B652" s="20"/>
    </row>
    <row r="653">
      <c r="A653" s="20"/>
      <c r="B653" s="20"/>
    </row>
    <row r="654">
      <c r="A654" s="20"/>
      <c r="B654" s="20"/>
    </row>
    <row r="655">
      <c r="A655" s="20"/>
      <c r="B655" s="20"/>
    </row>
    <row r="656">
      <c r="A656" s="20"/>
      <c r="B656" s="20"/>
    </row>
    <row r="657">
      <c r="A657" s="20"/>
      <c r="B657" s="20"/>
    </row>
    <row r="658">
      <c r="A658" s="20"/>
      <c r="B658" s="20"/>
    </row>
    <row r="659">
      <c r="A659" s="20"/>
      <c r="B659" s="20"/>
    </row>
    <row r="660">
      <c r="A660" s="20"/>
      <c r="B660" s="20"/>
    </row>
    <row r="661">
      <c r="A661" s="20"/>
      <c r="B661" s="20"/>
    </row>
    <row r="662">
      <c r="A662" s="20"/>
      <c r="B662" s="20"/>
    </row>
    <row r="663">
      <c r="A663" s="20"/>
      <c r="B663" s="20"/>
    </row>
    <row r="664">
      <c r="A664" s="20"/>
      <c r="B664" s="20"/>
    </row>
    <row r="665">
      <c r="A665" s="20"/>
      <c r="B665" s="20"/>
    </row>
    <row r="666">
      <c r="A666" s="20"/>
      <c r="B666" s="20"/>
    </row>
    <row r="667">
      <c r="A667" s="20"/>
      <c r="B667" s="20"/>
    </row>
    <row r="668">
      <c r="A668" s="20"/>
      <c r="B668" s="20"/>
    </row>
    <row r="669">
      <c r="A669" s="20"/>
      <c r="B669" s="20"/>
    </row>
    <row r="670">
      <c r="A670" s="20"/>
      <c r="B670" s="20"/>
    </row>
    <row r="671">
      <c r="A671" s="20"/>
      <c r="B671" s="20"/>
    </row>
    <row r="672">
      <c r="A672" s="20"/>
      <c r="B672" s="20"/>
    </row>
    <row r="673">
      <c r="A673" s="20"/>
      <c r="B673" s="20"/>
    </row>
    <row r="674">
      <c r="A674" s="20"/>
      <c r="B674" s="20"/>
    </row>
    <row r="675">
      <c r="A675" s="20"/>
      <c r="B675" s="20"/>
    </row>
    <row r="676">
      <c r="A676" s="20"/>
      <c r="B676" s="20"/>
    </row>
    <row r="677">
      <c r="A677" s="20"/>
      <c r="B677" s="20"/>
    </row>
    <row r="678">
      <c r="A678" s="20"/>
      <c r="B678" s="20"/>
    </row>
    <row r="679">
      <c r="A679" s="20"/>
      <c r="B679" s="20"/>
    </row>
    <row r="680">
      <c r="A680" s="20"/>
      <c r="B680" s="20"/>
    </row>
    <row r="681">
      <c r="A681" s="20"/>
      <c r="B681" s="20"/>
    </row>
    <row r="682">
      <c r="A682" s="20"/>
      <c r="B682" s="20"/>
    </row>
    <row r="683">
      <c r="A683" s="20"/>
      <c r="B683" s="20"/>
    </row>
    <row r="684">
      <c r="A684" s="20"/>
      <c r="B684" s="20"/>
    </row>
    <row r="685">
      <c r="A685" s="20"/>
      <c r="B685" s="20"/>
    </row>
    <row r="686">
      <c r="A686" s="20"/>
      <c r="B686" s="20"/>
    </row>
    <row r="687">
      <c r="A687" s="20"/>
      <c r="B687" s="20"/>
    </row>
    <row r="688">
      <c r="A688" s="20"/>
      <c r="B688" s="20"/>
    </row>
    <row r="689">
      <c r="A689" s="20"/>
      <c r="B689" s="20"/>
    </row>
    <row r="690">
      <c r="A690" s="20"/>
      <c r="B690" s="20"/>
    </row>
    <row r="691">
      <c r="A691" s="20"/>
      <c r="B691" s="20"/>
    </row>
    <row r="692">
      <c r="A692" s="20"/>
      <c r="B692" s="20"/>
    </row>
    <row r="693">
      <c r="A693" s="20"/>
      <c r="B693" s="20"/>
    </row>
    <row r="694">
      <c r="A694" s="20"/>
      <c r="B694" s="20"/>
    </row>
    <row r="695">
      <c r="A695" s="20"/>
      <c r="B695" s="20"/>
    </row>
    <row r="696">
      <c r="A696" s="20"/>
      <c r="B696" s="20"/>
    </row>
    <row r="697">
      <c r="A697" s="20"/>
      <c r="B697" s="20"/>
    </row>
    <row r="698">
      <c r="A698" s="20"/>
      <c r="B698" s="20"/>
    </row>
    <row r="699">
      <c r="A699" s="20"/>
      <c r="B699" s="20"/>
    </row>
    <row r="700">
      <c r="A700" s="20"/>
      <c r="B700" s="20"/>
    </row>
    <row r="701">
      <c r="A701" s="20"/>
      <c r="B701" s="20"/>
    </row>
    <row r="702">
      <c r="A702" s="20"/>
      <c r="B702" s="20"/>
    </row>
    <row r="703">
      <c r="A703" s="20"/>
      <c r="B703" s="20"/>
    </row>
    <row r="704">
      <c r="A704" s="20"/>
      <c r="B704" s="20"/>
    </row>
    <row r="705">
      <c r="A705" s="20"/>
      <c r="B705" s="20"/>
    </row>
    <row r="706">
      <c r="A706" s="20"/>
      <c r="B706" s="20"/>
    </row>
    <row r="707">
      <c r="A707" s="20"/>
      <c r="B707" s="20"/>
    </row>
    <row r="708">
      <c r="A708" s="20"/>
      <c r="B708" s="20"/>
    </row>
    <row r="709">
      <c r="A709" s="20"/>
      <c r="B709" s="20"/>
    </row>
    <row r="710">
      <c r="A710" s="20"/>
      <c r="B710" s="20"/>
    </row>
    <row r="711">
      <c r="A711" s="20"/>
      <c r="B711" s="20"/>
    </row>
    <row r="712">
      <c r="A712" s="20"/>
      <c r="B712" s="20"/>
    </row>
    <row r="713">
      <c r="A713" s="20"/>
      <c r="B713" s="20"/>
    </row>
    <row r="714">
      <c r="A714" s="20"/>
      <c r="B714" s="20"/>
    </row>
    <row r="715">
      <c r="A715" s="20"/>
      <c r="B715" s="20"/>
    </row>
    <row r="716">
      <c r="A716" s="20"/>
      <c r="B716" s="20"/>
    </row>
    <row r="717">
      <c r="A717" s="20"/>
      <c r="B717" s="20"/>
    </row>
    <row r="718">
      <c r="A718" s="20"/>
      <c r="B718" s="20"/>
    </row>
    <row r="719">
      <c r="A719" s="20"/>
      <c r="B719" s="20"/>
    </row>
    <row r="720">
      <c r="A720" s="20"/>
      <c r="B720" s="20"/>
    </row>
    <row r="721">
      <c r="A721" s="20"/>
      <c r="B721" s="20"/>
    </row>
    <row r="722">
      <c r="A722" s="20"/>
      <c r="B722" s="20"/>
    </row>
    <row r="723">
      <c r="A723" s="20"/>
      <c r="B723" s="20"/>
    </row>
    <row r="724">
      <c r="A724" s="20"/>
      <c r="B724" s="20"/>
    </row>
    <row r="725">
      <c r="A725" s="20"/>
      <c r="B725" s="20"/>
    </row>
    <row r="726">
      <c r="A726" s="20"/>
      <c r="B726" s="20"/>
    </row>
    <row r="727">
      <c r="A727" s="20"/>
      <c r="B727" s="20"/>
    </row>
    <row r="728">
      <c r="A728" s="20"/>
      <c r="B728" s="20"/>
    </row>
    <row r="729">
      <c r="A729" s="20"/>
      <c r="B729" s="20"/>
    </row>
    <row r="730">
      <c r="A730" s="20"/>
      <c r="B730" s="20"/>
    </row>
    <row r="731">
      <c r="A731" s="20"/>
      <c r="B731" s="20"/>
    </row>
    <row r="732">
      <c r="A732" s="20"/>
      <c r="B732" s="20"/>
    </row>
    <row r="733">
      <c r="A733" s="20"/>
      <c r="B733" s="20"/>
    </row>
    <row r="734">
      <c r="A734" s="20"/>
      <c r="B734" s="20"/>
    </row>
    <row r="735">
      <c r="A735" s="20"/>
      <c r="B735" s="20"/>
    </row>
    <row r="736">
      <c r="A736" s="20"/>
      <c r="B736" s="20"/>
    </row>
    <row r="737">
      <c r="A737" s="20"/>
      <c r="B737" s="20"/>
    </row>
    <row r="738">
      <c r="A738" s="20"/>
      <c r="B738" s="20"/>
    </row>
    <row r="739">
      <c r="A739" s="20"/>
      <c r="B739" s="20"/>
    </row>
    <row r="740">
      <c r="A740" s="20"/>
      <c r="B740" s="20"/>
    </row>
    <row r="741">
      <c r="A741" s="20"/>
      <c r="B741" s="20"/>
    </row>
    <row r="742">
      <c r="A742" s="20"/>
      <c r="B742" s="20"/>
    </row>
    <row r="743">
      <c r="A743" s="20"/>
      <c r="B743" s="20"/>
    </row>
    <row r="744">
      <c r="A744" s="20"/>
      <c r="B744" s="20"/>
    </row>
    <row r="745">
      <c r="A745" s="20"/>
      <c r="B745" s="20"/>
    </row>
    <row r="746">
      <c r="A746" s="20"/>
      <c r="B746" s="20"/>
    </row>
    <row r="747">
      <c r="A747" s="20"/>
      <c r="B747" s="20"/>
    </row>
    <row r="748">
      <c r="A748" s="20"/>
      <c r="B748" s="20"/>
    </row>
    <row r="749">
      <c r="A749" s="20"/>
      <c r="B749" s="20"/>
    </row>
    <row r="750">
      <c r="A750" s="20"/>
      <c r="B750" s="20"/>
    </row>
    <row r="751">
      <c r="A751" s="20"/>
      <c r="B751" s="20"/>
    </row>
    <row r="752">
      <c r="A752" s="20"/>
      <c r="B752" s="20"/>
    </row>
    <row r="753">
      <c r="A753" s="20"/>
      <c r="B753" s="20"/>
    </row>
    <row r="754">
      <c r="A754" s="20"/>
      <c r="B754" s="20"/>
    </row>
    <row r="755">
      <c r="A755" s="20"/>
      <c r="B755" s="20"/>
    </row>
    <row r="756">
      <c r="A756" s="20"/>
      <c r="B756" s="20"/>
    </row>
    <row r="757">
      <c r="A757" s="20"/>
      <c r="B757" s="20"/>
    </row>
    <row r="758">
      <c r="A758" s="20"/>
      <c r="B758" s="20"/>
    </row>
    <row r="759">
      <c r="A759" s="20"/>
      <c r="B759" s="20"/>
    </row>
    <row r="760">
      <c r="A760" s="20"/>
      <c r="B760" s="20"/>
    </row>
    <row r="761">
      <c r="A761" s="20"/>
      <c r="B761" s="20"/>
    </row>
    <row r="762">
      <c r="A762" s="20"/>
      <c r="B762" s="20"/>
    </row>
    <row r="763">
      <c r="A763" s="20"/>
      <c r="B763" s="20"/>
    </row>
    <row r="764">
      <c r="A764" s="20"/>
      <c r="B764" s="20"/>
    </row>
    <row r="765">
      <c r="A765" s="20"/>
      <c r="B765" s="20"/>
    </row>
    <row r="766">
      <c r="A766" s="20"/>
      <c r="B766" s="20"/>
    </row>
    <row r="767">
      <c r="A767" s="20"/>
      <c r="B767" s="20"/>
    </row>
    <row r="768">
      <c r="A768" s="20"/>
      <c r="B768" s="20"/>
    </row>
    <row r="769">
      <c r="A769" s="20"/>
      <c r="B769" s="20"/>
    </row>
    <row r="770">
      <c r="A770" s="20"/>
      <c r="B770" s="20"/>
    </row>
    <row r="771">
      <c r="A771" s="20"/>
      <c r="B771" s="20"/>
    </row>
    <row r="772">
      <c r="A772" s="20"/>
      <c r="B772" s="20"/>
    </row>
    <row r="773">
      <c r="A773" s="20"/>
      <c r="B773" s="20"/>
    </row>
    <row r="774">
      <c r="A774" s="20"/>
      <c r="B774" s="20"/>
    </row>
    <row r="775">
      <c r="A775" s="20"/>
      <c r="B775" s="20"/>
    </row>
    <row r="776">
      <c r="A776" s="20"/>
      <c r="B776" s="20"/>
    </row>
    <row r="777">
      <c r="A777" s="20"/>
      <c r="B777" s="20"/>
    </row>
    <row r="778">
      <c r="A778" s="20"/>
      <c r="B778" s="20"/>
    </row>
    <row r="779">
      <c r="A779" s="20"/>
      <c r="B779" s="20"/>
    </row>
    <row r="780">
      <c r="A780" s="20"/>
      <c r="B780" s="20"/>
    </row>
    <row r="781">
      <c r="A781" s="20"/>
      <c r="B781" s="20"/>
    </row>
    <row r="782">
      <c r="A782" s="20"/>
      <c r="B782" s="20"/>
    </row>
    <row r="783">
      <c r="A783" s="20"/>
      <c r="B783" s="20"/>
    </row>
    <row r="784">
      <c r="A784" s="20"/>
      <c r="B784" s="20"/>
    </row>
    <row r="785">
      <c r="A785" s="20"/>
      <c r="B785" s="20"/>
    </row>
    <row r="786">
      <c r="A786" s="20"/>
      <c r="B786" s="20"/>
    </row>
    <row r="787">
      <c r="A787" s="20"/>
      <c r="B787" s="20"/>
    </row>
    <row r="788">
      <c r="A788" s="20"/>
      <c r="B788" s="20"/>
    </row>
    <row r="789">
      <c r="A789" s="20"/>
      <c r="B789" s="20"/>
    </row>
    <row r="790">
      <c r="A790" s="20"/>
      <c r="B790" s="20"/>
    </row>
    <row r="791">
      <c r="A791" s="20"/>
      <c r="B791" s="20"/>
    </row>
    <row r="792">
      <c r="A792" s="20"/>
      <c r="B792" s="20"/>
    </row>
    <row r="793">
      <c r="A793" s="20"/>
      <c r="B793" s="20"/>
    </row>
    <row r="794">
      <c r="A794" s="20"/>
      <c r="B794" s="20"/>
    </row>
    <row r="795">
      <c r="A795" s="20"/>
      <c r="B795" s="20"/>
    </row>
    <row r="796">
      <c r="A796" s="20"/>
      <c r="B796" s="20"/>
    </row>
    <row r="797">
      <c r="A797" s="20"/>
      <c r="B797" s="20"/>
    </row>
    <row r="798">
      <c r="A798" s="20"/>
      <c r="B798" s="20"/>
    </row>
    <row r="799">
      <c r="A799" s="20"/>
      <c r="B799" s="20"/>
    </row>
    <row r="800">
      <c r="A800" s="20"/>
      <c r="B800" s="20"/>
    </row>
    <row r="801">
      <c r="A801" s="20"/>
      <c r="B801" s="20"/>
    </row>
    <row r="802">
      <c r="A802" s="20"/>
      <c r="B802" s="20"/>
    </row>
    <row r="803">
      <c r="A803" s="20"/>
      <c r="B803" s="20"/>
    </row>
    <row r="804">
      <c r="A804" s="20"/>
      <c r="B804" s="20"/>
    </row>
    <row r="805">
      <c r="A805" s="20"/>
      <c r="B805" s="20"/>
    </row>
    <row r="806">
      <c r="A806" s="20"/>
      <c r="B806" s="20"/>
    </row>
    <row r="807">
      <c r="A807" s="20"/>
      <c r="B807" s="20"/>
    </row>
    <row r="808">
      <c r="A808" s="20"/>
      <c r="B808" s="20"/>
    </row>
    <row r="809">
      <c r="A809" s="20"/>
      <c r="B809" s="20"/>
    </row>
    <row r="810">
      <c r="A810" s="20"/>
      <c r="B810" s="20"/>
    </row>
    <row r="811">
      <c r="A811" s="20"/>
      <c r="B811" s="20"/>
    </row>
    <row r="812">
      <c r="A812" s="20"/>
      <c r="B812" s="20"/>
    </row>
    <row r="813">
      <c r="A813" s="20"/>
      <c r="B813" s="20"/>
    </row>
    <row r="814">
      <c r="A814" s="20"/>
      <c r="B814" s="20"/>
    </row>
    <row r="815">
      <c r="A815" s="20"/>
      <c r="B815" s="20"/>
    </row>
    <row r="816">
      <c r="A816" s="20"/>
      <c r="B816" s="20"/>
    </row>
    <row r="817">
      <c r="A817" s="20"/>
      <c r="B817" s="20"/>
    </row>
    <row r="818">
      <c r="A818" s="20"/>
      <c r="B818" s="20"/>
    </row>
    <row r="819">
      <c r="A819" s="20"/>
      <c r="B819" s="20"/>
    </row>
    <row r="820">
      <c r="A820" s="20"/>
      <c r="B820" s="20"/>
    </row>
    <row r="821">
      <c r="A821" s="20"/>
      <c r="B821" s="20"/>
    </row>
    <row r="822">
      <c r="A822" s="20"/>
      <c r="B822" s="20"/>
    </row>
    <row r="823">
      <c r="A823" s="20"/>
      <c r="B823" s="20"/>
    </row>
    <row r="824">
      <c r="A824" s="20"/>
      <c r="B824" s="20"/>
    </row>
    <row r="825">
      <c r="A825" s="20"/>
      <c r="B825" s="20"/>
    </row>
    <row r="826">
      <c r="A826" s="20"/>
      <c r="B826" s="20"/>
    </row>
    <row r="827">
      <c r="A827" s="20"/>
      <c r="B827" s="20"/>
    </row>
    <row r="828">
      <c r="A828" s="20"/>
      <c r="B828" s="20"/>
    </row>
    <row r="829">
      <c r="A829" s="20"/>
      <c r="B829" s="20"/>
    </row>
    <row r="830">
      <c r="A830" s="20"/>
      <c r="B830" s="20"/>
    </row>
    <row r="831">
      <c r="A831" s="20"/>
      <c r="B831" s="20"/>
    </row>
    <row r="832">
      <c r="A832" s="20"/>
      <c r="B832" s="20"/>
    </row>
    <row r="833">
      <c r="A833" s="20"/>
      <c r="B833" s="20"/>
    </row>
    <row r="834">
      <c r="A834" s="20"/>
      <c r="B834" s="20"/>
    </row>
    <row r="835">
      <c r="A835" s="20"/>
      <c r="B835" s="20"/>
    </row>
    <row r="836">
      <c r="A836" s="20"/>
      <c r="B836" s="20"/>
    </row>
    <row r="837">
      <c r="A837" s="20"/>
      <c r="B837" s="20"/>
    </row>
    <row r="838">
      <c r="A838" s="20"/>
      <c r="B838" s="20"/>
    </row>
    <row r="839">
      <c r="A839" s="20"/>
      <c r="B839" s="20"/>
    </row>
    <row r="840">
      <c r="A840" s="20"/>
      <c r="B840" s="20"/>
    </row>
    <row r="841">
      <c r="A841" s="20"/>
      <c r="B841" s="20"/>
    </row>
    <row r="842">
      <c r="A842" s="20"/>
      <c r="B842" s="20"/>
    </row>
    <row r="843">
      <c r="A843" s="20"/>
      <c r="B843" s="20"/>
    </row>
    <row r="844">
      <c r="A844" s="20"/>
      <c r="B844" s="20"/>
    </row>
    <row r="845">
      <c r="A845" s="20"/>
      <c r="B845" s="20"/>
    </row>
    <row r="846">
      <c r="A846" s="20"/>
      <c r="B846" s="20"/>
    </row>
    <row r="847">
      <c r="A847" s="20"/>
      <c r="B847" s="20"/>
    </row>
    <row r="848">
      <c r="A848" s="20"/>
      <c r="B848" s="20"/>
    </row>
    <row r="849">
      <c r="A849" s="20"/>
      <c r="B849" s="20"/>
    </row>
    <row r="850">
      <c r="A850" s="20"/>
      <c r="B850" s="20"/>
    </row>
    <row r="851">
      <c r="A851" s="20"/>
      <c r="B851" s="20"/>
    </row>
    <row r="852">
      <c r="A852" s="20"/>
      <c r="B852" s="20"/>
    </row>
    <row r="853">
      <c r="A853" s="20"/>
      <c r="B853" s="20"/>
    </row>
    <row r="854">
      <c r="A854" s="20"/>
      <c r="B854" s="20"/>
    </row>
    <row r="855">
      <c r="A855" s="20"/>
      <c r="B855" s="20"/>
    </row>
    <row r="856">
      <c r="A856" s="20"/>
      <c r="B856" s="20"/>
    </row>
    <row r="857">
      <c r="A857" s="20"/>
      <c r="B857" s="20"/>
    </row>
    <row r="858">
      <c r="A858" s="20"/>
      <c r="B858" s="20"/>
    </row>
    <row r="859">
      <c r="A859" s="20"/>
      <c r="B859" s="20"/>
    </row>
    <row r="860">
      <c r="A860" s="20"/>
      <c r="B860" s="20"/>
    </row>
    <row r="861">
      <c r="A861" s="20"/>
      <c r="B861" s="20"/>
    </row>
    <row r="862">
      <c r="A862" s="20"/>
      <c r="B862" s="20"/>
    </row>
    <row r="863">
      <c r="A863" s="20"/>
      <c r="B863" s="20"/>
    </row>
    <row r="864">
      <c r="A864" s="20"/>
      <c r="B864" s="20"/>
    </row>
    <row r="865">
      <c r="A865" s="20"/>
      <c r="B865" s="20"/>
    </row>
    <row r="866">
      <c r="A866" s="20"/>
      <c r="B866" s="20"/>
    </row>
    <row r="867">
      <c r="A867" s="20"/>
      <c r="B867" s="20"/>
    </row>
    <row r="868">
      <c r="A868" s="20"/>
      <c r="B868" s="20"/>
    </row>
    <row r="869">
      <c r="A869" s="20"/>
      <c r="B869" s="20"/>
    </row>
    <row r="870">
      <c r="A870" s="20"/>
      <c r="B870" s="20"/>
    </row>
    <row r="871">
      <c r="A871" s="20"/>
      <c r="B871" s="20"/>
    </row>
    <row r="872">
      <c r="A872" s="20"/>
      <c r="B872" s="20"/>
    </row>
    <row r="873">
      <c r="A873" s="20"/>
      <c r="B873" s="20"/>
    </row>
    <row r="874">
      <c r="A874" s="20"/>
      <c r="B874" s="20"/>
    </row>
    <row r="875">
      <c r="A875" s="20"/>
      <c r="B875" s="20"/>
    </row>
    <row r="876">
      <c r="A876" s="20"/>
      <c r="B876" s="20"/>
    </row>
    <row r="877">
      <c r="A877" s="20"/>
      <c r="B877" s="20"/>
    </row>
    <row r="878">
      <c r="A878" s="20"/>
      <c r="B878" s="20"/>
    </row>
    <row r="879">
      <c r="A879" s="20"/>
      <c r="B879" s="20"/>
    </row>
    <row r="880">
      <c r="A880" s="20"/>
      <c r="B880" s="20"/>
    </row>
    <row r="881">
      <c r="A881" s="20"/>
      <c r="B881" s="20"/>
    </row>
    <row r="882">
      <c r="A882" s="20"/>
      <c r="B882" s="20"/>
    </row>
    <row r="883">
      <c r="A883" s="20"/>
      <c r="B883" s="20"/>
    </row>
    <row r="884">
      <c r="A884" s="20"/>
      <c r="B884" s="20"/>
    </row>
    <row r="885">
      <c r="A885" s="20"/>
      <c r="B885" s="20"/>
    </row>
    <row r="886">
      <c r="A886" s="20"/>
      <c r="B886" s="20"/>
    </row>
    <row r="887">
      <c r="A887" s="20"/>
      <c r="B887" s="20"/>
    </row>
    <row r="888">
      <c r="A888" s="20"/>
      <c r="B888" s="20"/>
    </row>
    <row r="889">
      <c r="A889" s="20"/>
      <c r="B889" s="20"/>
    </row>
    <row r="890">
      <c r="A890" s="20"/>
      <c r="B890" s="20"/>
    </row>
    <row r="891">
      <c r="A891" s="20"/>
      <c r="B891" s="20"/>
    </row>
    <row r="892">
      <c r="A892" s="20"/>
      <c r="B892" s="20"/>
    </row>
    <row r="893">
      <c r="A893" s="20"/>
      <c r="B893" s="20"/>
    </row>
    <row r="894">
      <c r="A894" s="20"/>
      <c r="B894" s="20"/>
    </row>
    <row r="895">
      <c r="A895" s="20"/>
      <c r="B895" s="20"/>
    </row>
    <row r="896">
      <c r="A896" s="20"/>
      <c r="B896" s="20"/>
    </row>
    <row r="897">
      <c r="A897" s="20"/>
      <c r="B897" s="20"/>
    </row>
    <row r="898">
      <c r="A898" s="20"/>
      <c r="B898" s="20"/>
    </row>
    <row r="899">
      <c r="A899" s="20"/>
      <c r="B899" s="20"/>
    </row>
    <row r="900">
      <c r="A900" s="20"/>
      <c r="B900" s="20"/>
    </row>
    <row r="901">
      <c r="A901" s="20"/>
      <c r="B901" s="20"/>
    </row>
    <row r="902">
      <c r="A902" s="20"/>
      <c r="B902" s="20"/>
    </row>
    <row r="903">
      <c r="A903" s="20"/>
      <c r="B903" s="20"/>
    </row>
    <row r="904">
      <c r="A904" s="20"/>
      <c r="B904" s="20"/>
    </row>
    <row r="905">
      <c r="A905" s="20"/>
      <c r="B905" s="20"/>
    </row>
    <row r="906">
      <c r="A906" s="20"/>
      <c r="B906" s="20"/>
    </row>
    <row r="907">
      <c r="A907" s="20"/>
      <c r="B907" s="20"/>
    </row>
    <row r="908">
      <c r="A908" s="20"/>
      <c r="B908" s="20"/>
    </row>
    <row r="909">
      <c r="A909" s="20"/>
      <c r="B909" s="20"/>
    </row>
    <row r="910">
      <c r="A910" s="20"/>
      <c r="B910" s="20"/>
    </row>
    <row r="911">
      <c r="A911" s="20"/>
      <c r="B911" s="20"/>
    </row>
    <row r="912">
      <c r="A912" s="20"/>
      <c r="B912" s="20"/>
    </row>
    <row r="913">
      <c r="A913" s="20"/>
      <c r="B913" s="20"/>
    </row>
    <row r="914">
      <c r="A914" s="20"/>
      <c r="B914" s="20"/>
    </row>
    <row r="915">
      <c r="A915" s="20"/>
      <c r="B915" s="20"/>
    </row>
    <row r="916">
      <c r="A916" s="20"/>
      <c r="B916" s="20"/>
    </row>
    <row r="917">
      <c r="A917" s="20"/>
      <c r="B917" s="20"/>
    </row>
    <row r="918">
      <c r="A918" s="20"/>
      <c r="B918" s="20"/>
    </row>
    <row r="919">
      <c r="A919" s="20"/>
      <c r="B919" s="20"/>
    </row>
    <row r="920">
      <c r="A920" s="20"/>
      <c r="B920" s="20"/>
    </row>
    <row r="921">
      <c r="A921" s="20"/>
      <c r="B921" s="20"/>
    </row>
    <row r="922">
      <c r="A922" s="20"/>
      <c r="B922" s="20"/>
    </row>
    <row r="923">
      <c r="A923" s="20"/>
      <c r="B923" s="20"/>
    </row>
    <row r="924">
      <c r="A924" s="20"/>
      <c r="B924" s="20"/>
    </row>
    <row r="925">
      <c r="A925" s="20"/>
      <c r="B925" s="20"/>
    </row>
    <row r="926">
      <c r="A926" s="20"/>
      <c r="B926" s="20"/>
    </row>
    <row r="927">
      <c r="A927" s="20"/>
      <c r="B927" s="20"/>
    </row>
    <row r="928">
      <c r="A928" s="20"/>
      <c r="B928" s="20"/>
    </row>
    <row r="929">
      <c r="A929" s="20"/>
      <c r="B929" s="20"/>
    </row>
    <row r="930">
      <c r="A930" s="20"/>
      <c r="B930" s="20"/>
    </row>
    <row r="931">
      <c r="A931" s="20"/>
      <c r="B931" s="20"/>
    </row>
    <row r="932">
      <c r="A932" s="20"/>
      <c r="B932" s="20"/>
    </row>
    <row r="933">
      <c r="A933" s="20"/>
      <c r="B933" s="20"/>
    </row>
    <row r="934">
      <c r="A934" s="20"/>
      <c r="B934" s="20"/>
    </row>
    <row r="935">
      <c r="A935" s="20"/>
      <c r="B935" s="20"/>
    </row>
    <row r="936">
      <c r="A936" s="20"/>
      <c r="B936" s="20"/>
    </row>
    <row r="937">
      <c r="A937" s="20"/>
      <c r="B937" s="20"/>
    </row>
    <row r="938">
      <c r="A938" s="20"/>
      <c r="B938" s="20"/>
    </row>
    <row r="939">
      <c r="A939" s="20"/>
      <c r="B939" s="20"/>
    </row>
    <row r="940">
      <c r="A940" s="20"/>
      <c r="B940" s="20"/>
    </row>
    <row r="941">
      <c r="A941" s="20"/>
      <c r="B941" s="20"/>
    </row>
    <row r="942">
      <c r="A942" s="20"/>
      <c r="B942" s="20"/>
    </row>
    <row r="943">
      <c r="A943" s="20"/>
      <c r="B943" s="20"/>
    </row>
    <row r="944">
      <c r="A944" s="20"/>
      <c r="B944" s="20"/>
    </row>
    <row r="945">
      <c r="A945" s="20"/>
      <c r="B945" s="20"/>
    </row>
    <row r="946">
      <c r="A946" s="20"/>
      <c r="B946" s="20"/>
    </row>
    <row r="947">
      <c r="A947" s="20"/>
      <c r="B947" s="20"/>
    </row>
    <row r="948">
      <c r="A948" s="20"/>
      <c r="B948" s="20"/>
    </row>
    <row r="949">
      <c r="A949" s="20"/>
      <c r="B949" s="20"/>
    </row>
    <row r="950">
      <c r="A950" s="20"/>
      <c r="B950" s="20"/>
    </row>
    <row r="951">
      <c r="A951" s="20"/>
      <c r="B951" s="20"/>
    </row>
    <row r="952">
      <c r="A952" s="20"/>
      <c r="B952" s="20"/>
    </row>
    <row r="953">
      <c r="A953" s="20"/>
      <c r="B953" s="20"/>
    </row>
    <row r="954">
      <c r="A954" s="20"/>
      <c r="B954" s="20"/>
    </row>
    <row r="955">
      <c r="A955" s="20"/>
      <c r="B955" s="20"/>
    </row>
    <row r="956">
      <c r="A956" s="20"/>
      <c r="B956" s="20"/>
    </row>
    <row r="957">
      <c r="A957" s="20"/>
      <c r="B957" s="20"/>
    </row>
    <row r="958">
      <c r="A958" s="20"/>
      <c r="B958" s="20"/>
    </row>
    <row r="959">
      <c r="A959" s="20"/>
      <c r="B959" s="20"/>
    </row>
    <row r="960">
      <c r="A960" s="20"/>
      <c r="B960" s="20"/>
    </row>
    <row r="961">
      <c r="A961" s="20"/>
      <c r="B961" s="20"/>
    </row>
    <row r="962">
      <c r="A962" s="20"/>
      <c r="B962" s="20"/>
    </row>
    <row r="963">
      <c r="A963" s="20"/>
      <c r="B963" s="20"/>
    </row>
    <row r="964">
      <c r="A964" s="20"/>
      <c r="B964" s="20"/>
    </row>
    <row r="965">
      <c r="A965" s="20"/>
      <c r="B965" s="20"/>
    </row>
    <row r="966">
      <c r="A966" s="20"/>
      <c r="B966" s="20"/>
    </row>
    <row r="967">
      <c r="A967" s="20"/>
      <c r="B967" s="20"/>
    </row>
    <row r="968">
      <c r="A968" s="20"/>
      <c r="B968" s="20"/>
    </row>
    <row r="969">
      <c r="A969" s="20"/>
      <c r="B969" s="20"/>
    </row>
    <row r="970">
      <c r="A970" s="20"/>
      <c r="B970" s="20"/>
    </row>
    <row r="971">
      <c r="A971" s="20"/>
      <c r="B971" s="20"/>
    </row>
    <row r="972">
      <c r="A972" s="20"/>
      <c r="B972" s="20"/>
    </row>
    <row r="973">
      <c r="A973" s="20"/>
      <c r="B973" s="20"/>
    </row>
    <row r="974">
      <c r="A974" s="20"/>
      <c r="B974" s="20"/>
    </row>
    <row r="975">
      <c r="A975" s="20"/>
      <c r="B975" s="20"/>
    </row>
    <row r="976">
      <c r="A976" s="20"/>
      <c r="B976" s="20"/>
    </row>
    <row r="977">
      <c r="A977" s="20"/>
      <c r="B977" s="20"/>
    </row>
    <row r="978">
      <c r="A978" s="20"/>
      <c r="B978" s="20"/>
    </row>
    <row r="979">
      <c r="A979" s="20"/>
      <c r="B979" s="20"/>
    </row>
    <row r="980">
      <c r="A980" s="20"/>
      <c r="B980" s="20"/>
    </row>
    <row r="981">
      <c r="A981" s="20"/>
      <c r="B981" s="20"/>
    </row>
    <row r="982">
      <c r="A982" s="20"/>
      <c r="B982" s="20"/>
    </row>
    <row r="983">
      <c r="A983" s="20"/>
      <c r="B983" s="20"/>
    </row>
    <row r="984">
      <c r="A984" s="20"/>
      <c r="B984" s="20"/>
    </row>
    <row r="985">
      <c r="A985" s="20"/>
      <c r="B985" s="20"/>
    </row>
    <row r="986">
      <c r="A986" s="20"/>
      <c r="B986" s="20"/>
    </row>
    <row r="987">
      <c r="A987" s="20"/>
      <c r="B987" s="20"/>
    </row>
    <row r="988">
      <c r="A988" s="20"/>
      <c r="B988" s="20"/>
    </row>
    <row r="989">
      <c r="A989" s="20"/>
      <c r="B989" s="20"/>
    </row>
    <row r="990">
      <c r="A990" s="20"/>
      <c r="B990" s="20"/>
    </row>
    <row r="991">
      <c r="A991" s="20"/>
      <c r="B991" s="20"/>
    </row>
    <row r="992">
      <c r="A992" s="20"/>
      <c r="B992" s="20"/>
    </row>
    <row r="993">
      <c r="A993" s="20"/>
      <c r="B993" s="20"/>
    </row>
    <row r="994">
      <c r="A994" s="20"/>
      <c r="B994" s="20"/>
    </row>
    <row r="995">
      <c r="A995" s="20"/>
      <c r="B995" s="20"/>
    </row>
    <row r="996">
      <c r="A996" s="20"/>
      <c r="B996" s="20"/>
    </row>
    <row r="997">
      <c r="A997" s="20"/>
      <c r="B997" s="20"/>
    </row>
    <row r="998">
      <c r="A998" s="20"/>
      <c r="B998" s="20"/>
    </row>
    <row r="999">
      <c r="A999" s="20"/>
      <c r="B999" s="20"/>
    </row>
    <row r="1000">
      <c r="A1000" s="20"/>
      <c r="B1000" s="20"/>
    </row>
  </sheetData>
  <mergeCells count="10">
    <mergeCell ref="A26:B26"/>
    <mergeCell ref="A29:B29"/>
    <mergeCell ref="A33:B33"/>
    <mergeCell ref="A4:B4"/>
    <mergeCell ref="A6:B6"/>
    <mergeCell ref="A9:B9"/>
    <mergeCell ref="A13:B13"/>
    <mergeCell ref="A18:B18"/>
    <mergeCell ref="A20:B20"/>
    <mergeCell ref="A23:B2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64D79"/>
    <outlinePr summaryBelow="0" summaryRight="0"/>
  </sheetPr>
  <sheetViews>
    <sheetView workbookViewId="0"/>
  </sheetViews>
  <sheetFormatPr customHeight="1" defaultColWidth="12.63" defaultRowHeight="15.75" outlineLevelRow="1"/>
  <cols>
    <col customWidth="1" min="1" max="1" width="12.63"/>
    <col customWidth="1" min="3" max="3" width="9.38"/>
    <col customWidth="1" min="6" max="6" width="8.25"/>
    <col customWidth="1" min="7" max="7" width="7.88"/>
    <col customWidth="1" min="8" max="8" width="6.0"/>
    <col customWidth="1" min="9" max="9" width="7.25"/>
    <col customWidth="1" min="11" max="11" width="7.0"/>
    <col customWidth="1" min="13" max="13" width="11.5"/>
    <col customWidth="1" min="14" max="14" width="11.38"/>
    <col customWidth="1" min="15" max="15" width="10.13"/>
    <col customWidth="1" min="16" max="16" width="10.63"/>
    <col customWidth="1" min="17" max="17" width="9.88"/>
  </cols>
  <sheetData>
    <row r="1">
      <c r="A1" s="21"/>
      <c r="B1" s="22" t="s">
        <v>36</v>
      </c>
      <c r="C1" s="23" t="s">
        <v>37</v>
      </c>
      <c r="D1" s="24"/>
      <c r="E1" s="24"/>
      <c r="F1" s="24"/>
      <c r="G1" s="24"/>
      <c r="H1" s="24"/>
      <c r="I1" s="24"/>
      <c r="J1" s="24"/>
      <c r="K1" s="24"/>
      <c r="L1" s="24"/>
      <c r="M1" s="25"/>
      <c r="N1" s="23" t="s">
        <v>38</v>
      </c>
      <c r="O1" s="24"/>
      <c r="P1" s="24"/>
      <c r="Q1" s="25"/>
    </row>
    <row r="2">
      <c r="A2" s="26" t="s">
        <v>39</v>
      </c>
      <c r="B2" s="27" t="s">
        <v>40</v>
      </c>
      <c r="C2" s="27" t="s">
        <v>41</v>
      </c>
      <c r="D2" s="28" t="s">
        <v>42</v>
      </c>
      <c r="E2" s="29"/>
      <c r="F2" s="29"/>
      <c r="G2" s="29"/>
      <c r="H2" s="29"/>
      <c r="I2" s="29"/>
      <c r="J2" s="29"/>
      <c r="K2" s="29"/>
      <c r="L2" s="11"/>
      <c r="M2" s="30" t="s">
        <v>43</v>
      </c>
      <c r="N2" s="30" t="s">
        <v>44</v>
      </c>
      <c r="O2" s="30" t="s">
        <v>45</v>
      </c>
      <c r="P2" s="30" t="s">
        <v>46</v>
      </c>
      <c r="Q2" s="30" t="s">
        <v>47</v>
      </c>
    </row>
    <row r="3">
      <c r="A3" s="31"/>
      <c r="B3" s="32"/>
      <c r="C3" s="32"/>
      <c r="D3" s="33" t="s">
        <v>14</v>
      </c>
      <c r="E3" s="33" t="s">
        <v>16</v>
      </c>
      <c r="F3" s="33" t="s">
        <v>17</v>
      </c>
      <c r="G3" s="33" t="s">
        <v>48</v>
      </c>
      <c r="H3" s="33" t="s">
        <v>49</v>
      </c>
      <c r="I3" s="34" t="s">
        <v>19</v>
      </c>
      <c r="J3" s="34" t="s">
        <v>20</v>
      </c>
      <c r="K3" s="34" t="s">
        <v>50</v>
      </c>
      <c r="L3" s="34" t="s">
        <v>24</v>
      </c>
      <c r="M3" s="32"/>
      <c r="N3" s="32"/>
      <c r="O3" s="32"/>
      <c r="P3" s="32"/>
      <c r="Q3" s="32"/>
    </row>
    <row r="4">
      <c r="A4" s="26" t="s">
        <v>51</v>
      </c>
      <c r="B4" s="35" t="s">
        <v>52</v>
      </c>
      <c r="C4" s="36" t="s">
        <v>52</v>
      </c>
      <c r="D4" s="37" t="s">
        <v>53</v>
      </c>
      <c r="E4" s="29"/>
      <c r="F4" s="29"/>
      <c r="G4" s="29"/>
      <c r="H4" s="29"/>
      <c r="I4" s="29"/>
      <c r="J4" s="29"/>
      <c r="K4" s="29"/>
      <c r="L4" s="11"/>
      <c r="M4" s="36" t="s">
        <v>53</v>
      </c>
      <c r="N4" s="36" t="s">
        <v>54</v>
      </c>
      <c r="O4" s="36" t="s">
        <v>53</v>
      </c>
      <c r="P4" s="36" t="s">
        <v>53</v>
      </c>
      <c r="Q4" s="36" t="s">
        <v>53</v>
      </c>
    </row>
    <row r="5" collapsed="1">
      <c r="A5" s="38" t="s">
        <v>55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11"/>
    </row>
    <row r="6" hidden="1" outlineLevel="1">
      <c r="A6" s="39" t="s">
        <v>13</v>
      </c>
      <c r="B6" s="40">
        <v>11.29</v>
      </c>
      <c r="C6" s="40">
        <v>0.19</v>
      </c>
      <c r="D6" s="41">
        <v>0.06285</v>
      </c>
      <c r="E6" s="42"/>
      <c r="F6" s="42"/>
      <c r="G6" s="42"/>
      <c r="H6" s="42"/>
      <c r="I6" s="42"/>
      <c r="J6" s="42"/>
      <c r="K6" s="42"/>
      <c r="L6" s="42"/>
      <c r="M6" s="40">
        <v>0.01018</v>
      </c>
      <c r="N6" s="43">
        <v>15.0</v>
      </c>
      <c r="O6" s="40">
        <v>0.0022</v>
      </c>
      <c r="P6" s="40">
        <v>0.0</v>
      </c>
      <c r="Q6" s="40">
        <v>0.0762</v>
      </c>
    </row>
    <row r="7" hidden="1" outlineLevel="1">
      <c r="A7" s="44" t="s">
        <v>15</v>
      </c>
      <c r="B7" s="40">
        <v>11.9</v>
      </c>
      <c r="C7" s="40">
        <v>0.19</v>
      </c>
      <c r="D7" s="42"/>
      <c r="E7" s="41">
        <v>0.07993</v>
      </c>
      <c r="F7" s="45">
        <v>0.03647</v>
      </c>
      <c r="G7" s="42"/>
      <c r="H7" s="42"/>
      <c r="I7" s="42"/>
      <c r="J7" s="42"/>
      <c r="K7" s="42"/>
      <c r="L7" s="42"/>
      <c r="M7" s="40">
        <v>0.01018</v>
      </c>
      <c r="N7" s="43">
        <v>15.0</v>
      </c>
      <c r="O7" s="40">
        <v>0.0022</v>
      </c>
      <c r="P7" s="40">
        <v>0.0</v>
      </c>
      <c r="Q7" s="40">
        <v>0.0762</v>
      </c>
    </row>
    <row r="8" hidden="1" outlineLevel="1">
      <c r="A8" s="39" t="s">
        <v>18</v>
      </c>
      <c r="B8" s="46">
        <v>12.42</v>
      </c>
      <c r="C8" s="46">
        <v>0.19</v>
      </c>
      <c r="D8" s="47"/>
      <c r="E8" s="47"/>
      <c r="F8" s="47"/>
      <c r="G8" s="47"/>
      <c r="H8" s="47"/>
      <c r="I8" s="41">
        <v>0.04537</v>
      </c>
      <c r="J8" s="41">
        <v>0.08266</v>
      </c>
      <c r="K8" s="41">
        <v>0.01435</v>
      </c>
      <c r="L8" s="47"/>
      <c r="M8" s="46">
        <v>0.01018</v>
      </c>
      <c r="N8" s="48">
        <v>15.0</v>
      </c>
      <c r="O8" s="46">
        <v>0.0022</v>
      </c>
      <c r="P8" s="46">
        <v>0.0</v>
      </c>
      <c r="Q8" s="46">
        <v>0.0762</v>
      </c>
    </row>
    <row r="9" hidden="1" outlineLevel="1">
      <c r="A9" s="39" t="s">
        <v>22</v>
      </c>
      <c r="B9" s="40">
        <v>12.42</v>
      </c>
      <c r="C9" s="40">
        <v>0.19</v>
      </c>
      <c r="D9" s="42"/>
      <c r="E9" s="49"/>
      <c r="F9" s="42"/>
      <c r="G9" s="47"/>
      <c r="H9" s="42"/>
      <c r="I9" s="45">
        <v>0.04537</v>
      </c>
      <c r="J9" s="41">
        <v>0.12435</v>
      </c>
      <c r="K9" s="45">
        <v>0.01435</v>
      </c>
      <c r="L9" s="41">
        <v>0.01304</v>
      </c>
      <c r="M9" s="40">
        <v>0.01018</v>
      </c>
      <c r="N9" s="43">
        <v>15.0</v>
      </c>
      <c r="O9" s="40">
        <v>0.0022</v>
      </c>
      <c r="P9" s="40">
        <v>0.0</v>
      </c>
      <c r="Q9" s="40">
        <v>0.0762</v>
      </c>
    </row>
    <row r="10" hidden="1" outlineLevel="1">
      <c r="A10" s="39" t="s">
        <v>56</v>
      </c>
      <c r="B10" s="46">
        <v>16.14</v>
      </c>
      <c r="C10" s="46">
        <v>0.08</v>
      </c>
      <c r="D10" s="41">
        <v>0.1358</v>
      </c>
      <c r="E10" s="50"/>
      <c r="F10" s="42"/>
      <c r="G10" s="47"/>
      <c r="H10" s="47"/>
      <c r="I10" s="47"/>
      <c r="J10" s="47"/>
      <c r="K10" s="47"/>
      <c r="L10" s="47"/>
      <c r="M10" s="46">
        <v>0.0102</v>
      </c>
      <c r="N10" s="48">
        <v>9.5</v>
      </c>
      <c r="O10" s="46">
        <v>0.0022</v>
      </c>
      <c r="P10" s="46">
        <v>0.0</v>
      </c>
      <c r="Q10" s="46">
        <v>0.0762</v>
      </c>
    </row>
    <row r="11" hidden="1" outlineLevel="1">
      <c r="A11" s="39" t="s">
        <v>57</v>
      </c>
      <c r="B11" s="40">
        <v>16.3</v>
      </c>
      <c r="C11" s="40">
        <v>0.08</v>
      </c>
      <c r="D11" s="42"/>
      <c r="E11" s="41">
        <v>0.1927</v>
      </c>
      <c r="F11" s="45">
        <v>0.1132</v>
      </c>
      <c r="G11" s="42"/>
      <c r="H11" s="42"/>
      <c r="I11" s="42"/>
      <c r="J11" s="42"/>
      <c r="K11" s="42"/>
      <c r="L11" s="42"/>
      <c r="M11" s="40">
        <v>0.0102</v>
      </c>
      <c r="N11" s="43">
        <v>9.5</v>
      </c>
      <c r="O11" s="40">
        <v>0.0022</v>
      </c>
      <c r="P11" s="40">
        <v>0.0</v>
      </c>
      <c r="Q11" s="40">
        <v>0.0762</v>
      </c>
    </row>
    <row r="12" hidden="1" outlineLevel="1">
      <c r="A12" s="39" t="s">
        <v>27</v>
      </c>
      <c r="B12" s="46">
        <v>16.3</v>
      </c>
      <c r="C12" s="46">
        <v>0.08</v>
      </c>
      <c r="D12" s="47"/>
      <c r="E12" s="47"/>
      <c r="F12" s="47"/>
      <c r="G12" s="41">
        <v>0.1614</v>
      </c>
      <c r="H12" s="41">
        <v>0.053</v>
      </c>
      <c r="I12" s="47"/>
      <c r="J12" s="47"/>
      <c r="K12" s="47"/>
      <c r="L12" s="47"/>
      <c r="M12" s="46">
        <v>0.0102</v>
      </c>
      <c r="N12" s="48">
        <v>9.5</v>
      </c>
      <c r="O12" s="46">
        <v>0.0022</v>
      </c>
      <c r="P12" s="46">
        <v>0.0</v>
      </c>
      <c r="Q12" s="46">
        <v>0.0762</v>
      </c>
    </row>
    <row r="13" hidden="1" outlineLevel="1">
      <c r="A13" s="39" t="s">
        <v>31</v>
      </c>
      <c r="B13" s="46">
        <v>16.75</v>
      </c>
      <c r="C13" s="46">
        <v>0.08</v>
      </c>
      <c r="D13" s="47"/>
      <c r="E13" s="47"/>
      <c r="F13" s="47"/>
      <c r="G13" s="47"/>
      <c r="H13" s="47"/>
      <c r="I13" s="41">
        <v>0.1504</v>
      </c>
      <c r="J13" s="41">
        <v>0.213</v>
      </c>
      <c r="K13" s="41">
        <v>0.0508</v>
      </c>
      <c r="L13" s="47"/>
      <c r="M13" s="46">
        <v>0.0102</v>
      </c>
      <c r="N13" s="48">
        <v>9.5</v>
      </c>
      <c r="O13" s="46">
        <v>0.0022</v>
      </c>
      <c r="P13" s="46">
        <v>0.0</v>
      </c>
      <c r="Q13" s="46">
        <v>0.0762</v>
      </c>
    </row>
    <row r="14" hidden="1" outlineLevel="1">
      <c r="A14" s="39" t="s">
        <v>32</v>
      </c>
      <c r="B14" s="40">
        <v>16.75</v>
      </c>
      <c r="C14" s="40">
        <v>0.08</v>
      </c>
      <c r="D14" s="42"/>
      <c r="E14" s="42"/>
      <c r="F14" s="42"/>
      <c r="G14" s="42"/>
      <c r="H14" s="42"/>
      <c r="I14" s="45">
        <v>0.1504</v>
      </c>
      <c r="J14" s="45">
        <v>0.2757</v>
      </c>
      <c r="K14" s="45">
        <v>0.0508</v>
      </c>
      <c r="L14" s="41">
        <v>0.0408</v>
      </c>
      <c r="M14" s="40">
        <v>0.0102</v>
      </c>
      <c r="N14" s="43">
        <v>9.5</v>
      </c>
      <c r="O14" s="40">
        <v>0.0022</v>
      </c>
      <c r="P14" s="40">
        <v>0.0</v>
      </c>
      <c r="Q14" s="40">
        <v>0.0762</v>
      </c>
    </row>
    <row r="15">
      <c r="A15" s="38" t="s">
        <v>58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11"/>
    </row>
    <row r="16" outlineLevel="1">
      <c r="A16" s="44" t="s">
        <v>13</v>
      </c>
      <c r="B16" s="51">
        <v>14.04</v>
      </c>
      <c r="C16" s="51">
        <v>0.19</v>
      </c>
      <c r="D16" s="36">
        <v>0.06528</v>
      </c>
      <c r="E16" s="52"/>
      <c r="F16" s="52"/>
      <c r="G16" s="52"/>
      <c r="H16" s="52"/>
      <c r="I16" s="52"/>
      <c r="J16" s="52"/>
      <c r="K16" s="52"/>
      <c r="L16" s="52"/>
      <c r="M16" s="51">
        <v>0.01018</v>
      </c>
      <c r="N16" s="36">
        <v>10.0</v>
      </c>
      <c r="O16" s="51">
        <v>0.0022</v>
      </c>
      <c r="P16" s="51">
        <v>0.0</v>
      </c>
      <c r="Q16" s="51">
        <v>0.0762</v>
      </c>
    </row>
    <row r="17" outlineLevel="1">
      <c r="A17" s="44" t="s">
        <v>59</v>
      </c>
      <c r="B17" s="51">
        <v>14.04</v>
      </c>
      <c r="C17" s="51">
        <v>0.19</v>
      </c>
      <c r="D17" s="52"/>
      <c r="E17" s="36">
        <v>0.09372</v>
      </c>
      <c r="F17" s="36">
        <v>0.04741</v>
      </c>
      <c r="G17" s="52"/>
      <c r="H17" s="52"/>
      <c r="I17" s="52"/>
      <c r="J17" s="52"/>
      <c r="K17" s="52"/>
      <c r="L17" s="52"/>
      <c r="M17" s="51">
        <v>0.01018</v>
      </c>
      <c r="N17" s="36">
        <v>10.0</v>
      </c>
      <c r="O17" s="51">
        <v>0.0022</v>
      </c>
      <c r="P17" s="51">
        <v>0.0</v>
      </c>
      <c r="Q17" s="51">
        <v>0.0762</v>
      </c>
    </row>
    <row r="18" outlineLevel="1">
      <c r="A18" s="44" t="s">
        <v>60</v>
      </c>
      <c r="B18" s="51">
        <v>15.17</v>
      </c>
      <c r="C18" s="51">
        <v>0.19</v>
      </c>
      <c r="D18" s="52"/>
      <c r="E18" s="52"/>
      <c r="F18" s="52"/>
      <c r="G18" s="52"/>
      <c r="H18" s="52"/>
      <c r="I18" s="36">
        <v>0.05343</v>
      </c>
      <c r="J18" s="36">
        <v>0.06572</v>
      </c>
      <c r="K18" s="36">
        <v>0.02365</v>
      </c>
      <c r="L18" s="52"/>
      <c r="M18" s="51">
        <v>0.01018</v>
      </c>
      <c r="N18" s="36">
        <v>10.0</v>
      </c>
      <c r="O18" s="51">
        <v>0.0022</v>
      </c>
      <c r="P18" s="51">
        <v>0.0</v>
      </c>
      <c r="Q18" s="51">
        <v>0.0762</v>
      </c>
    </row>
    <row r="19" outlineLevel="1">
      <c r="A19" s="44" t="s">
        <v>61</v>
      </c>
      <c r="B19" s="51">
        <v>15.17</v>
      </c>
      <c r="C19" s="51">
        <v>0.19</v>
      </c>
      <c r="D19" s="52"/>
      <c r="E19" s="52"/>
      <c r="F19" s="52"/>
      <c r="G19" s="52"/>
      <c r="H19" s="52"/>
      <c r="I19" s="36">
        <v>0.0529</v>
      </c>
      <c r="J19" s="36">
        <v>0.06565</v>
      </c>
      <c r="K19" s="36">
        <v>0.01981</v>
      </c>
      <c r="L19" s="52"/>
      <c r="M19" s="51">
        <v>0.01018</v>
      </c>
      <c r="N19" s="36">
        <v>10.0</v>
      </c>
      <c r="O19" s="51">
        <v>0.0022</v>
      </c>
      <c r="P19" s="51">
        <v>0.0</v>
      </c>
      <c r="Q19" s="51">
        <v>0.0762</v>
      </c>
    </row>
    <row r="20" outlineLevel="1">
      <c r="A20" s="44" t="s">
        <v>25</v>
      </c>
      <c r="B20" s="51">
        <v>21.12</v>
      </c>
      <c r="C20" s="51">
        <v>0.08</v>
      </c>
      <c r="D20" s="36">
        <v>0.1835</v>
      </c>
      <c r="E20" s="52"/>
      <c r="F20" s="52"/>
      <c r="G20" s="52"/>
      <c r="H20" s="52"/>
      <c r="I20" s="52"/>
      <c r="J20" s="52"/>
      <c r="K20" s="52"/>
      <c r="L20" s="52"/>
      <c r="M20" s="51">
        <v>0.0102</v>
      </c>
      <c r="N20" s="36">
        <v>5.0</v>
      </c>
      <c r="O20" s="51">
        <v>0.0022</v>
      </c>
      <c r="P20" s="51">
        <v>0.0</v>
      </c>
      <c r="Q20" s="51">
        <v>0.0762</v>
      </c>
    </row>
    <row r="21" outlineLevel="1">
      <c r="A21" s="44" t="s">
        <v>26</v>
      </c>
      <c r="B21" s="51">
        <v>21.12</v>
      </c>
      <c r="C21" s="51">
        <v>0.08</v>
      </c>
      <c r="D21" s="52"/>
      <c r="E21" s="36">
        <v>0.2159</v>
      </c>
      <c r="F21" s="36">
        <v>0.1472</v>
      </c>
      <c r="G21" s="52"/>
      <c r="H21" s="52"/>
      <c r="I21" s="52"/>
      <c r="J21" s="52"/>
      <c r="K21" s="52"/>
      <c r="L21" s="52"/>
      <c r="M21" s="51">
        <v>0.0102</v>
      </c>
      <c r="N21" s="36">
        <v>5.0</v>
      </c>
      <c r="O21" s="51">
        <v>0.0022</v>
      </c>
      <c r="P21" s="51">
        <v>0.0</v>
      </c>
      <c r="Q21" s="51">
        <v>0.0762</v>
      </c>
    </row>
    <row r="22" outlineLevel="1">
      <c r="A22" s="44" t="s">
        <v>27</v>
      </c>
      <c r="B22" s="51">
        <v>21.12</v>
      </c>
      <c r="C22" s="51">
        <v>0.08</v>
      </c>
      <c r="D22" s="52"/>
      <c r="E22" s="52"/>
      <c r="F22" s="52"/>
      <c r="G22" s="36">
        <v>0.1844</v>
      </c>
      <c r="H22" s="36">
        <v>0.0829</v>
      </c>
      <c r="I22" s="52"/>
      <c r="J22" s="52"/>
      <c r="K22" s="52"/>
      <c r="L22" s="52"/>
      <c r="M22" s="51">
        <v>0.0102</v>
      </c>
      <c r="N22" s="36">
        <v>5.0</v>
      </c>
      <c r="O22" s="51">
        <v>0.0022</v>
      </c>
      <c r="P22" s="51">
        <v>0.0</v>
      </c>
      <c r="Q22" s="51">
        <v>0.0762</v>
      </c>
    </row>
    <row r="23" outlineLevel="1">
      <c r="A23" s="44" t="s">
        <v>62</v>
      </c>
      <c r="B23" s="51">
        <v>21.12</v>
      </c>
      <c r="C23" s="51">
        <v>0.08</v>
      </c>
      <c r="D23" s="52"/>
      <c r="E23" s="52"/>
      <c r="F23" s="52"/>
      <c r="G23" s="52"/>
      <c r="H23" s="52"/>
      <c r="I23" s="36">
        <v>0.1959</v>
      </c>
      <c r="J23" s="36">
        <v>0.2841</v>
      </c>
      <c r="K23" s="36">
        <v>0.0691</v>
      </c>
      <c r="L23" s="52"/>
      <c r="M23" s="51">
        <v>0.0102</v>
      </c>
      <c r="N23" s="36">
        <v>5.0</v>
      </c>
      <c r="O23" s="51">
        <v>0.0022</v>
      </c>
      <c r="P23" s="51">
        <v>0.0</v>
      </c>
      <c r="Q23" s="51">
        <v>0.0762</v>
      </c>
    </row>
    <row r="24" outlineLevel="1">
      <c r="A24" s="44" t="s">
        <v>63</v>
      </c>
      <c r="B24" s="51">
        <v>21.12</v>
      </c>
      <c r="C24" s="51">
        <v>0.08</v>
      </c>
      <c r="D24" s="52"/>
      <c r="E24" s="52"/>
      <c r="F24" s="52"/>
      <c r="G24" s="52"/>
      <c r="H24" s="52"/>
      <c r="I24" s="36">
        <v>0.1886</v>
      </c>
      <c r="J24" s="36">
        <v>0.2716</v>
      </c>
      <c r="K24" s="36">
        <v>0.0677</v>
      </c>
      <c r="L24" s="52"/>
      <c r="M24" s="51">
        <v>0.0102</v>
      </c>
      <c r="N24" s="36">
        <v>5.0</v>
      </c>
      <c r="O24" s="51">
        <v>0.0022</v>
      </c>
      <c r="P24" s="51">
        <v>0.0</v>
      </c>
      <c r="Q24" s="51">
        <v>0.0762</v>
      </c>
    </row>
    <row r="25">
      <c r="A25" s="38" t="s">
        <v>64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11"/>
    </row>
    <row r="26" outlineLevel="1">
      <c r="A26" s="53" t="s">
        <v>13</v>
      </c>
      <c r="B26" s="51">
        <v>13.55</v>
      </c>
      <c r="C26" s="51">
        <v>0.19</v>
      </c>
      <c r="D26" s="36">
        <v>0.04385</v>
      </c>
      <c r="E26" s="52"/>
      <c r="F26" s="52"/>
      <c r="G26" s="52"/>
      <c r="H26" s="52"/>
      <c r="I26" s="52"/>
      <c r="J26" s="52"/>
      <c r="K26" s="52"/>
      <c r="L26" s="52"/>
      <c r="M26" s="51">
        <v>0.01018</v>
      </c>
      <c r="N26" s="36">
        <v>14.59</v>
      </c>
      <c r="O26" s="51">
        <v>0.0022</v>
      </c>
      <c r="P26" s="54">
        <v>0.0</v>
      </c>
      <c r="Q26" s="55">
        <v>0.0762</v>
      </c>
    </row>
    <row r="27" outlineLevel="1">
      <c r="A27" s="53" t="s">
        <v>59</v>
      </c>
      <c r="B27" s="51">
        <v>13.55</v>
      </c>
      <c r="C27" s="51">
        <v>0.19</v>
      </c>
      <c r="D27" s="36">
        <v>0.04385</v>
      </c>
      <c r="E27" s="52"/>
      <c r="F27" s="52"/>
      <c r="G27" s="52"/>
      <c r="H27" s="52"/>
      <c r="I27" s="52"/>
      <c r="J27" s="52"/>
      <c r="K27" s="52"/>
      <c r="L27" s="52"/>
      <c r="M27" s="51">
        <v>0.01018</v>
      </c>
      <c r="N27" s="36">
        <v>14.59</v>
      </c>
      <c r="O27" s="51">
        <v>0.0022</v>
      </c>
      <c r="P27" s="54">
        <v>0.0</v>
      </c>
      <c r="Q27" s="56">
        <v>0.0762</v>
      </c>
    </row>
    <row r="28" outlineLevel="1">
      <c r="A28" s="57" t="s">
        <v>65</v>
      </c>
      <c r="B28" s="58">
        <v>13.55</v>
      </c>
      <c r="C28" s="58">
        <v>0.19</v>
      </c>
      <c r="D28" s="59">
        <v>0.04385</v>
      </c>
      <c r="E28" s="60"/>
      <c r="F28" s="60"/>
      <c r="G28" s="60"/>
      <c r="H28" s="60"/>
      <c r="I28" s="60"/>
      <c r="J28" s="60"/>
      <c r="K28" s="60"/>
      <c r="L28" s="60"/>
      <c r="M28" s="58">
        <v>0.01018</v>
      </c>
      <c r="N28" s="59">
        <v>14.59</v>
      </c>
      <c r="O28" s="58">
        <v>0.0022</v>
      </c>
      <c r="P28" s="61">
        <v>0.0</v>
      </c>
      <c r="Q28" s="62">
        <v>0.0762</v>
      </c>
    </row>
    <row r="29" outlineLevel="1">
      <c r="A29" s="57" t="s">
        <v>25</v>
      </c>
      <c r="B29" s="58">
        <v>13.41</v>
      </c>
      <c r="C29" s="58">
        <v>0.08</v>
      </c>
      <c r="D29" s="59">
        <v>0.0971</v>
      </c>
      <c r="E29" s="60"/>
      <c r="F29" s="60"/>
      <c r="G29" s="60"/>
      <c r="H29" s="60"/>
      <c r="I29" s="60"/>
      <c r="J29" s="60"/>
      <c r="K29" s="60"/>
      <c r="L29" s="60"/>
      <c r="M29" s="58">
        <v>0.0102</v>
      </c>
      <c r="N29" s="59">
        <v>10.0</v>
      </c>
      <c r="O29" s="58">
        <v>0.0022</v>
      </c>
      <c r="P29" s="61">
        <v>0.0</v>
      </c>
      <c r="Q29" s="62">
        <v>0.0762</v>
      </c>
    </row>
    <row r="30" outlineLevel="1">
      <c r="A30" s="57" t="s">
        <v>26</v>
      </c>
      <c r="B30" s="58">
        <v>13.41</v>
      </c>
      <c r="C30" s="58">
        <v>0.08</v>
      </c>
      <c r="D30" s="59">
        <v>0.0971</v>
      </c>
      <c r="E30" s="60"/>
      <c r="F30" s="60"/>
      <c r="G30" s="60"/>
      <c r="H30" s="60"/>
      <c r="I30" s="60"/>
      <c r="J30" s="60"/>
      <c r="K30" s="60"/>
      <c r="L30" s="60"/>
      <c r="M30" s="58">
        <v>0.0102</v>
      </c>
      <c r="N30" s="59">
        <v>10.0</v>
      </c>
      <c r="O30" s="58">
        <v>0.0022</v>
      </c>
      <c r="P30" s="61">
        <v>0.0</v>
      </c>
      <c r="Q30" s="62">
        <v>0.0762</v>
      </c>
    </row>
    <row r="31" outlineLevel="1">
      <c r="A31" s="57" t="s">
        <v>27</v>
      </c>
      <c r="B31" s="58">
        <v>13.41</v>
      </c>
      <c r="C31" s="58">
        <v>0.08</v>
      </c>
      <c r="D31" s="59">
        <v>0.0971</v>
      </c>
      <c r="E31" s="60"/>
      <c r="F31" s="60"/>
      <c r="G31" s="60"/>
      <c r="H31" s="60"/>
      <c r="I31" s="60"/>
      <c r="J31" s="60"/>
      <c r="K31" s="60"/>
      <c r="L31" s="60"/>
      <c r="M31" s="58">
        <v>0.0102</v>
      </c>
      <c r="N31" s="59">
        <v>10.0</v>
      </c>
      <c r="O31" s="58">
        <v>0.0022</v>
      </c>
      <c r="P31" s="61">
        <v>0.0</v>
      </c>
      <c r="Q31" s="62">
        <v>0.0762</v>
      </c>
    </row>
  </sheetData>
  <mergeCells count="15">
    <mergeCell ref="N2:N3"/>
    <mergeCell ref="O2:O3"/>
    <mergeCell ref="P2:P3"/>
    <mergeCell ref="Q2:Q3"/>
    <mergeCell ref="D4:L4"/>
    <mergeCell ref="A5:Q5"/>
    <mergeCell ref="A15:Q15"/>
    <mergeCell ref="A25:Q25"/>
    <mergeCell ref="C1:M1"/>
    <mergeCell ref="N1:Q1"/>
    <mergeCell ref="A2:A3"/>
    <mergeCell ref="B2:B3"/>
    <mergeCell ref="C2:C3"/>
    <mergeCell ref="D2:L2"/>
    <mergeCell ref="M2:M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0124D"/>
    <outlinePr summaryBelow="0" summaryRight="0"/>
  </sheetPr>
  <sheetViews>
    <sheetView workbookViewId="0"/>
  </sheetViews>
  <sheetFormatPr customHeight="1" defaultColWidth="12.63" defaultRowHeight="15.75" outlineLevelRow="1"/>
  <sheetData>
    <row r="1">
      <c r="A1" s="63" t="s">
        <v>11</v>
      </c>
      <c r="B1" s="64" t="s">
        <v>66</v>
      </c>
      <c r="C1" s="65"/>
      <c r="D1" s="65"/>
      <c r="E1" s="65"/>
      <c r="F1" s="65"/>
      <c r="G1" s="65"/>
      <c r="H1" s="65"/>
      <c r="I1" s="65"/>
      <c r="J1" s="66"/>
      <c r="K1" s="67" t="s">
        <v>67</v>
      </c>
    </row>
    <row r="2">
      <c r="A2" s="68"/>
      <c r="B2" s="69" t="s">
        <v>14</v>
      </c>
      <c r="C2" s="70" t="s">
        <v>16</v>
      </c>
      <c r="D2" s="70" t="s">
        <v>17</v>
      </c>
      <c r="E2" s="70" t="s">
        <v>48</v>
      </c>
      <c r="F2" s="70" t="s">
        <v>49</v>
      </c>
      <c r="G2" s="70" t="s">
        <v>19</v>
      </c>
      <c r="H2" s="70" t="s">
        <v>20</v>
      </c>
      <c r="I2" s="70" t="s">
        <v>50</v>
      </c>
      <c r="J2" s="71" t="s">
        <v>68</v>
      </c>
      <c r="K2" s="72" t="s">
        <v>69</v>
      </c>
    </row>
    <row r="3">
      <c r="A3" s="73" t="s">
        <v>51</v>
      </c>
      <c r="B3" s="74" t="s">
        <v>53</v>
      </c>
      <c r="J3" s="75"/>
      <c r="K3" s="76"/>
    </row>
    <row r="4" collapsed="1">
      <c r="A4" s="77" t="s">
        <v>70</v>
      </c>
      <c r="B4" s="78"/>
      <c r="C4" s="78"/>
      <c r="D4" s="78"/>
      <c r="E4" s="78"/>
      <c r="F4" s="78"/>
      <c r="G4" s="78"/>
      <c r="H4" s="78"/>
      <c r="I4" s="78"/>
      <c r="J4" s="78"/>
      <c r="K4" s="79"/>
    </row>
    <row r="5" hidden="1" outlineLevel="1">
      <c r="A5" s="80" t="s">
        <v>13</v>
      </c>
      <c r="B5" s="81">
        <v>0.466</v>
      </c>
      <c r="C5" s="82"/>
      <c r="D5" s="82"/>
      <c r="E5" s="82"/>
      <c r="F5" s="82"/>
      <c r="G5" s="82"/>
      <c r="H5" s="82"/>
      <c r="I5" s="82"/>
      <c r="J5" s="83"/>
      <c r="K5" s="84">
        <v>200.0</v>
      </c>
    </row>
    <row r="6" hidden="1" outlineLevel="1">
      <c r="A6" s="85" t="s">
        <v>59</v>
      </c>
      <c r="B6" s="86"/>
      <c r="C6" s="5">
        <v>0.546</v>
      </c>
      <c r="D6" s="5">
        <v>0.43</v>
      </c>
      <c r="E6" s="87"/>
      <c r="F6" s="87"/>
      <c r="G6" s="87"/>
      <c r="H6" s="87"/>
      <c r="I6" s="87"/>
      <c r="J6" s="88"/>
      <c r="K6" s="89">
        <v>200.0</v>
      </c>
    </row>
    <row r="7" hidden="1" outlineLevel="1">
      <c r="A7" s="85" t="s">
        <v>65</v>
      </c>
      <c r="B7" s="86"/>
      <c r="C7" s="87"/>
      <c r="D7" s="87"/>
      <c r="E7" s="87"/>
      <c r="F7" s="87"/>
      <c r="G7" s="5">
        <v>0.474</v>
      </c>
      <c r="H7" s="5">
        <v>0.548</v>
      </c>
      <c r="I7" s="5">
        <v>0.435</v>
      </c>
      <c r="J7" s="88"/>
      <c r="K7" s="89">
        <v>200.0</v>
      </c>
    </row>
    <row r="8" hidden="1" outlineLevel="1">
      <c r="A8" s="85" t="s">
        <v>71</v>
      </c>
      <c r="B8" s="86"/>
      <c r="C8" s="87"/>
      <c r="D8" s="87"/>
      <c r="E8" s="87"/>
      <c r="F8" s="87"/>
      <c r="G8" s="5">
        <v>0.506</v>
      </c>
      <c r="H8" s="5">
        <v>0.699</v>
      </c>
      <c r="I8" s="5">
        <v>0.439</v>
      </c>
      <c r="J8" s="90">
        <v>0.353</v>
      </c>
      <c r="K8" s="89">
        <v>600.0</v>
      </c>
    </row>
    <row r="9" hidden="1" outlineLevel="1">
      <c r="A9" s="85" t="s">
        <v>25</v>
      </c>
      <c r="B9" s="91">
        <v>0.476</v>
      </c>
      <c r="C9" s="87"/>
      <c r="D9" s="87"/>
      <c r="E9" s="87"/>
      <c r="F9" s="87"/>
      <c r="G9" s="87"/>
      <c r="H9" s="87"/>
      <c r="I9" s="87"/>
      <c r="J9" s="88"/>
      <c r="K9" s="89">
        <v>75.0</v>
      </c>
    </row>
    <row r="10" hidden="1" outlineLevel="1">
      <c r="A10" s="85" t="s">
        <v>26</v>
      </c>
      <c r="B10" s="86"/>
      <c r="C10" s="5">
        <v>0.589</v>
      </c>
      <c r="D10" s="5">
        <v>0.439</v>
      </c>
      <c r="E10" s="87"/>
      <c r="F10" s="87"/>
      <c r="G10" s="87"/>
      <c r="H10" s="87"/>
      <c r="I10" s="87"/>
      <c r="J10" s="88"/>
      <c r="K10" s="89">
        <v>75.0</v>
      </c>
    </row>
    <row r="11" hidden="1" outlineLevel="1">
      <c r="A11" s="85" t="s">
        <v>27</v>
      </c>
      <c r="B11" s="86"/>
      <c r="C11" s="87"/>
      <c r="D11" s="87"/>
      <c r="E11" s="5">
        <v>0.519</v>
      </c>
      <c r="F11" s="5">
        <v>0.422</v>
      </c>
      <c r="G11" s="87"/>
      <c r="H11" s="87"/>
      <c r="I11" s="87"/>
      <c r="J11" s="88"/>
      <c r="K11" s="89">
        <v>75.0</v>
      </c>
    </row>
    <row r="12" hidden="1" outlineLevel="1">
      <c r="A12" s="85" t="s">
        <v>72</v>
      </c>
      <c r="B12" s="86"/>
      <c r="C12" s="87"/>
      <c r="D12" s="87"/>
      <c r="E12" s="87"/>
      <c r="F12" s="87"/>
      <c r="G12" s="5">
        <v>0.512</v>
      </c>
      <c r="H12" s="5">
        <v>0.672</v>
      </c>
      <c r="I12" s="5">
        <v>0.424</v>
      </c>
      <c r="J12" s="88"/>
      <c r="K12" s="89">
        <v>75.0</v>
      </c>
    </row>
    <row r="13" hidden="1" outlineLevel="1">
      <c r="A13" s="92" t="s">
        <v>73</v>
      </c>
      <c r="B13" s="93"/>
      <c r="C13" s="94"/>
      <c r="D13" s="94"/>
      <c r="E13" s="94"/>
      <c r="F13" s="94"/>
      <c r="G13" s="95">
        <v>0.512</v>
      </c>
      <c r="H13" s="95">
        <v>0.763</v>
      </c>
      <c r="I13" s="95">
        <v>0.452</v>
      </c>
      <c r="J13" s="96">
        <v>0.347</v>
      </c>
      <c r="K13" s="97">
        <v>300.0</v>
      </c>
    </row>
    <row r="14" collapsed="1">
      <c r="A14" s="77" t="s">
        <v>74</v>
      </c>
      <c r="B14" s="78"/>
      <c r="C14" s="78"/>
      <c r="D14" s="78"/>
      <c r="E14" s="78"/>
      <c r="F14" s="78"/>
      <c r="G14" s="78"/>
      <c r="H14" s="78"/>
      <c r="I14" s="78"/>
      <c r="J14" s="78"/>
      <c r="K14" s="79"/>
    </row>
    <row r="15" hidden="1" outlineLevel="1">
      <c r="A15" s="80" t="s">
        <v>13</v>
      </c>
      <c r="B15" s="81">
        <v>0.435</v>
      </c>
      <c r="C15" s="82"/>
      <c r="D15" s="82"/>
      <c r="E15" s="82"/>
      <c r="F15" s="82"/>
      <c r="G15" s="82"/>
      <c r="H15" s="82"/>
      <c r="I15" s="82"/>
      <c r="J15" s="83"/>
      <c r="K15" s="84">
        <v>207.0</v>
      </c>
    </row>
    <row r="16" hidden="1" outlineLevel="1">
      <c r="A16" s="85" t="s">
        <v>59</v>
      </c>
      <c r="B16" s="86"/>
      <c r="C16" s="5">
        <v>0.488</v>
      </c>
      <c r="D16" s="5">
        <v>0.412</v>
      </c>
      <c r="E16" s="87"/>
      <c r="F16" s="87"/>
      <c r="G16" s="87"/>
      <c r="H16" s="87"/>
      <c r="I16" s="87"/>
      <c r="J16" s="88"/>
      <c r="K16" s="89">
        <v>207.0</v>
      </c>
    </row>
    <row r="17" hidden="1" outlineLevel="1">
      <c r="A17" s="85" t="s">
        <v>65</v>
      </c>
      <c r="B17" s="86"/>
      <c r="C17" s="87"/>
      <c r="D17" s="87"/>
      <c r="E17" s="87"/>
      <c r="F17" s="87"/>
      <c r="G17" s="5">
        <v>0.467</v>
      </c>
      <c r="H17" s="5">
        <v>0.547</v>
      </c>
      <c r="I17" s="5">
        <v>0.389</v>
      </c>
      <c r="J17" s="88"/>
      <c r="K17" s="89">
        <v>207.0</v>
      </c>
    </row>
    <row r="18" hidden="1" outlineLevel="1">
      <c r="A18" s="85" t="s">
        <v>71</v>
      </c>
      <c r="B18" s="86"/>
      <c r="C18" s="87"/>
      <c r="D18" s="87"/>
      <c r="E18" s="87"/>
      <c r="F18" s="87"/>
      <c r="G18" s="87"/>
      <c r="H18" s="87"/>
      <c r="I18" s="87"/>
      <c r="J18" s="88"/>
      <c r="K18" s="98"/>
    </row>
    <row r="19" hidden="1" outlineLevel="1">
      <c r="A19" s="85" t="s">
        <v>25</v>
      </c>
      <c r="B19" s="91">
        <v>0.449</v>
      </c>
      <c r="C19" s="87"/>
      <c r="D19" s="87"/>
      <c r="E19" s="87"/>
      <c r="F19" s="87"/>
      <c r="G19" s="87"/>
      <c r="H19" s="87"/>
      <c r="I19" s="87"/>
      <c r="J19" s="88"/>
      <c r="K19" s="89">
        <v>82.0</v>
      </c>
    </row>
    <row r="20" hidden="1" outlineLevel="1">
      <c r="A20" s="85" t="s">
        <v>26</v>
      </c>
      <c r="B20" s="86"/>
      <c r="C20" s="5">
        <v>0.521</v>
      </c>
      <c r="D20" s="5">
        <v>0.422</v>
      </c>
      <c r="E20" s="87"/>
      <c r="F20" s="87"/>
      <c r="G20" s="87"/>
      <c r="H20" s="87"/>
      <c r="I20" s="87"/>
      <c r="J20" s="88"/>
      <c r="K20" s="89">
        <v>82.0</v>
      </c>
    </row>
    <row r="21" hidden="1" outlineLevel="1">
      <c r="A21" s="85" t="s">
        <v>27</v>
      </c>
      <c r="B21" s="86"/>
      <c r="C21" s="87"/>
      <c r="D21" s="87"/>
      <c r="E21" s="5">
        <v>0.486</v>
      </c>
      <c r="F21" s="5">
        <v>0.369</v>
      </c>
      <c r="G21" s="87"/>
      <c r="H21" s="87"/>
      <c r="I21" s="87"/>
      <c r="J21" s="88"/>
      <c r="K21" s="89">
        <v>82.0</v>
      </c>
    </row>
    <row r="22" hidden="1" outlineLevel="1">
      <c r="A22" s="85" t="s">
        <v>72</v>
      </c>
      <c r="B22" s="86"/>
      <c r="C22" s="87"/>
      <c r="D22" s="87"/>
      <c r="E22" s="87"/>
      <c r="F22" s="87"/>
      <c r="G22" s="87"/>
      <c r="H22" s="87"/>
      <c r="I22" s="87"/>
      <c r="J22" s="88"/>
      <c r="K22" s="99"/>
    </row>
    <row r="23" hidden="1" outlineLevel="1">
      <c r="A23" s="92" t="s">
        <v>73</v>
      </c>
      <c r="B23" s="93"/>
      <c r="C23" s="94"/>
      <c r="D23" s="94"/>
      <c r="E23" s="94"/>
      <c r="F23" s="94"/>
      <c r="G23" s="94"/>
      <c r="H23" s="94"/>
      <c r="I23" s="94"/>
      <c r="J23" s="100"/>
      <c r="K23" s="101"/>
    </row>
    <row r="24" collapsed="1">
      <c r="A24" s="77" t="s">
        <v>75</v>
      </c>
      <c r="B24" s="78"/>
      <c r="C24" s="78"/>
      <c r="D24" s="78"/>
      <c r="E24" s="78"/>
      <c r="F24" s="78"/>
      <c r="G24" s="78"/>
      <c r="H24" s="78"/>
      <c r="I24" s="78"/>
      <c r="J24" s="78"/>
      <c r="K24" s="79"/>
    </row>
    <row r="25" hidden="1" outlineLevel="1">
      <c r="A25" s="80" t="s">
        <v>13</v>
      </c>
      <c r="B25" s="81">
        <v>0.485</v>
      </c>
      <c r="C25" s="82"/>
      <c r="D25" s="82"/>
      <c r="E25" s="82"/>
      <c r="F25" s="82"/>
      <c r="G25" s="82"/>
      <c r="H25" s="82"/>
      <c r="I25" s="82"/>
      <c r="J25" s="83"/>
      <c r="K25" s="84">
        <v>205.0</v>
      </c>
    </row>
    <row r="26" hidden="1" outlineLevel="1">
      <c r="A26" s="85" t="s">
        <v>59</v>
      </c>
      <c r="B26" s="86"/>
      <c r="C26" s="5">
        <v>0.653</v>
      </c>
      <c r="D26" s="5">
        <v>0.418</v>
      </c>
      <c r="E26" s="87"/>
      <c r="F26" s="87"/>
      <c r="G26" s="87"/>
      <c r="H26" s="87"/>
      <c r="I26" s="87"/>
      <c r="J26" s="88"/>
      <c r="K26" s="89">
        <v>205.0</v>
      </c>
    </row>
    <row r="27" hidden="1" outlineLevel="1">
      <c r="A27" s="85" t="s">
        <v>65</v>
      </c>
      <c r="B27" s="86"/>
      <c r="C27" s="87"/>
      <c r="D27" s="87"/>
      <c r="E27" s="87"/>
      <c r="F27" s="87"/>
      <c r="G27" s="5">
        <v>0.542</v>
      </c>
      <c r="H27" s="5">
        <v>0.738</v>
      </c>
      <c r="I27" s="5">
        <v>0.42</v>
      </c>
      <c r="J27" s="88"/>
      <c r="K27" s="89">
        <v>205.0</v>
      </c>
    </row>
    <row r="28" hidden="1" outlineLevel="1">
      <c r="A28" s="85" t="s">
        <v>71</v>
      </c>
      <c r="B28" s="86"/>
      <c r="C28" s="87"/>
      <c r="D28" s="87"/>
      <c r="E28" s="87"/>
      <c r="F28" s="87"/>
      <c r="G28" s="87"/>
      <c r="H28" s="87"/>
      <c r="I28" s="87"/>
      <c r="J28" s="88"/>
      <c r="K28" s="98"/>
    </row>
    <row r="29" hidden="1" outlineLevel="1">
      <c r="A29" s="85" t="s">
        <v>25</v>
      </c>
      <c r="B29" s="91">
        <v>0.492</v>
      </c>
      <c r="C29" s="87"/>
      <c r="D29" s="87"/>
      <c r="E29" s="87"/>
      <c r="F29" s="87"/>
      <c r="G29" s="87"/>
      <c r="H29" s="87"/>
      <c r="I29" s="87"/>
      <c r="J29" s="88"/>
      <c r="K29" s="89">
        <v>78.0</v>
      </c>
    </row>
    <row r="30" hidden="1" outlineLevel="1">
      <c r="A30" s="85" t="s">
        <v>26</v>
      </c>
      <c r="B30" s="86"/>
      <c r="C30" s="5">
        <v>0.665</v>
      </c>
      <c r="D30" s="5">
        <v>0.423</v>
      </c>
      <c r="E30" s="87"/>
      <c r="F30" s="87"/>
      <c r="G30" s="87"/>
      <c r="H30" s="87"/>
      <c r="I30" s="87"/>
      <c r="J30" s="88"/>
      <c r="K30" s="89">
        <v>78.0</v>
      </c>
    </row>
    <row r="31" hidden="1" outlineLevel="1">
      <c r="A31" s="85" t="s">
        <v>27</v>
      </c>
      <c r="B31" s="86"/>
      <c r="C31" s="87"/>
      <c r="D31" s="87"/>
      <c r="E31" s="5">
        <v>0.54</v>
      </c>
      <c r="F31" s="5">
        <v>0.394</v>
      </c>
      <c r="G31" s="87"/>
      <c r="H31" s="87"/>
      <c r="I31" s="87"/>
      <c r="J31" s="88"/>
      <c r="K31" s="89">
        <v>78.0</v>
      </c>
    </row>
    <row r="32" hidden="1" outlineLevel="1">
      <c r="A32" s="85" t="s">
        <v>72</v>
      </c>
      <c r="B32" s="86"/>
      <c r="C32" s="87"/>
      <c r="D32" s="87"/>
      <c r="E32" s="87"/>
      <c r="F32" s="87"/>
      <c r="G32" s="5">
        <v>0.546</v>
      </c>
      <c r="H32" s="5">
        <v>0.725</v>
      </c>
      <c r="I32" s="5">
        <v>0.43</v>
      </c>
      <c r="J32" s="88"/>
      <c r="K32" s="89">
        <v>78.0</v>
      </c>
    </row>
    <row r="33" hidden="1" outlineLevel="1">
      <c r="A33" s="92" t="s">
        <v>73</v>
      </c>
      <c r="B33" s="93"/>
      <c r="C33" s="94"/>
      <c r="D33" s="94"/>
      <c r="E33" s="94"/>
      <c r="F33" s="94"/>
      <c r="G33" s="94"/>
      <c r="H33" s="94"/>
      <c r="I33" s="94"/>
      <c r="J33" s="100"/>
      <c r="K33" s="101"/>
    </row>
  </sheetData>
  <mergeCells count="6">
    <mergeCell ref="A1:A2"/>
    <mergeCell ref="B1:J1"/>
    <mergeCell ref="B3:J3"/>
    <mergeCell ref="A4:K4"/>
    <mergeCell ref="A14:K14"/>
    <mergeCell ref="A24:K24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27BA0"/>
    <outlinePr summaryBelow="0" summaryRight="0"/>
  </sheetPr>
  <sheetViews>
    <sheetView workbookViewId="0"/>
  </sheetViews>
  <sheetFormatPr customHeight="1" defaultColWidth="12.63" defaultRowHeight="15.75" outlineLevelRow="1"/>
  <cols>
    <col customWidth="1" min="1" max="1" width="12.0"/>
    <col customWidth="1" min="2" max="2" width="10.88"/>
    <col customWidth="1" min="3" max="3" width="10.0"/>
    <col customWidth="1" min="4" max="4" width="9.5"/>
    <col customWidth="1" min="5" max="5" width="7.5"/>
    <col customWidth="1" min="6" max="6" width="8.0"/>
    <col customWidth="1" min="7" max="7" width="6.88"/>
    <col customWidth="1" min="8" max="8" width="7.38"/>
    <col customWidth="1" min="9" max="9" width="7.75"/>
    <col customWidth="1" min="10" max="10" width="10.0"/>
    <col customWidth="1" min="11" max="11" width="7.25"/>
    <col customWidth="1" min="12" max="12" width="10.5"/>
    <col customWidth="1" min="13" max="13" width="10.13"/>
    <col customWidth="1" min="14" max="14" width="10.25"/>
    <col customWidth="1" min="15" max="15" width="8.75"/>
    <col customWidth="1" min="16" max="16" width="10.75"/>
    <col customWidth="1" min="17" max="17" width="9.0"/>
    <col customWidth="1" min="18" max="18" width="8.5"/>
    <col customWidth="1" min="19" max="19" width="8.25"/>
    <col customWidth="1" min="20" max="20" width="8.5"/>
    <col customWidth="1" min="21" max="22" width="7.5"/>
    <col customWidth="1" min="23" max="23" width="6.63"/>
  </cols>
  <sheetData>
    <row r="1">
      <c r="A1" s="102"/>
      <c r="B1" s="22" t="s">
        <v>76</v>
      </c>
      <c r="C1" s="23" t="s">
        <v>77</v>
      </c>
      <c r="D1" s="24"/>
      <c r="E1" s="24"/>
      <c r="F1" s="24"/>
      <c r="G1" s="24"/>
      <c r="H1" s="24"/>
      <c r="I1" s="24"/>
      <c r="J1" s="24"/>
      <c r="K1" s="24"/>
      <c r="L1" s="24"/>
      <c r="M1" s="25"/>
      <c r="N1" s="23" t="s">
        <v>38</v>
      </c>
      <c r="O1" s="24"/>
      <c r="P1" s="24"/>
      <c r="Q1" s="25"/>
      <c r="R1" s="103" t="s">
        <v>78</v>
      </c>
      <c r="S1" s="104" t="s">
        <v>79</v>
      </c>
      <c r="T1" s="105" t="s">
        <v>80</v>
      </c>
      <c r="U1" s="106"/>
      <c r="V1" s="106"/>
      <c r="W1" s="107"/>
    </row>
    <row r="2">
      <c r="A2" s="108" t="s">
        <v>39</v>
      </c>
      <c r="B2" s="109" t="s">
        <v>40</v>
      </c>
      <c r="C2" s="109" t="s">
        <v>41</v>
      </c>
      <c r="D2" s="110" t="s">
        <v>42</v>
      </c>
      <c r="E2" s="65"/>
      <c r="F2" s="65"/>
      <c r="G2" s="65"/>
      <c r="H2" s="65"/>
      <c r="I2" s="65"/>
      <c r="J2" s="65"/>
      <c r="K2" s="65"/>
      <c r="L2" s="66"/>
      <c r="M2" s="111" t="s">
        <v>43</v>
      </c>
      <c r="N2" s="112" t="s">
        <v>44</v>
      </c>
      <c r="O2" s="112" t="s">
        <v>45</v>
      </c>
      <c r="P2" s="112" t="s">
        <v>46</v>
      </c>
      <c r="Q2" s="113" t="s">
        <v>47</v>
      </c>
      <c r="R2" s="114"/>
      <c r="S2" s="115"/>
      <c r="T2" s="116"/>
      <c r="W2" s="75"/>
    </row>
    <row r="3">
      <c r="A3" s="117"/>
      <c r="B3" s="118"/>
      <c r="C3" s="118"/>
      <c r="D3" s="119" t="s">
        <v>14</v>
      </c>
      <c r="E3" s="120" t="s">
        <v>16</v>
      </c>
      <c r="F3" s="120" t="s">
        <v>17</v>
      </c>
      <c r="G3" s="120" t="s">
        <v>48</v>
      </c>
      <c r="H3" s="120" t="s">
        <v>49</v>
      </c>
      <c r="I3" s="121" t="s">
        <v>19</v>
      </c>
      <c r="J3" s="121" t="s">
        <v>20</v>
      </c>
      <c r="K3" s="121" t="s">
        <v>50</v>
      </c>
      <c r="L3" s="121" t="s">
        <v>24</v>
      </c>
      <c r="M3" s="122"/>
      <c r="N3" s="32"/>
      <c r="O3" s="32"/>
      <c r="P3" s="32"/>
      <c r="Q3" s="123"/>
      <c r="R3" s="124"/>
      <c r="S3" s="123"/>
      <c r="T3" s="68"/>
      <c r="U3" s="125"/>
      <c r="V3" s="125"/>
      <c r="W3" s="126"/>
    </row>
    <row r="4">
      <c r="A4" s="26" t="s">
        <v>51</v>
      </c>
      <c r="B4" s="127" t="s">
        <v>52</v>
      </c>
      <c r="C4" s="127" t="s">
        <v>52</v>
      </c>
      <c r="D4" s="127" t="s">
        <v>53</v>
      </c>
      <c r="E4" s="65"/>
      <c r="F4" s="65"/>
      <c r="G4" s="65"/>
      <c r="H4" s="65"/>
      <c r="I4" s="65"/>
      <c r="J4" s="65"/>
      <c r="K4" s="65"/>
      <c r="L4" s="128"/>
      <c r="M4" s="129" t="s">
        <v>53</v>
      </c>
      <c r="N4" s="129" t="s">
        <v>54</v>
      </c>
      <c r="O4" s="129" t="s">
        <v>53</v>
      </c>
      <c r="P4" s="129" t="s">
        <v>53</v>
      </c>
      <c r="Q4" s="130" t="s">
        <v>53</v>
      </c>
      <c r="R4" s="131" t="s">
        <v>81</v>
      </c>
      <c r="S4" s="132" t="s">
        <v>82</v>
      </c>
      <c r="T4" s="129" t="s">
        <v>81</v>
      </c>
      <c r="U4" s="129" t="s">
        <v>53</v>
      </c>
      <c r="V4" s="129" t="s">
        <v>83</v>
      </c>
      <c r="W4" s="133" t="s">
        <v>84</v>
      </c>
    </row>
    <row r="5">
      <c r="A5" s="134" t="s">
        <v>55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9"/>
    </row>
    <row r="6" outlineLevel="1">
      <c r="A6" s="135" t="s">
        <v>13</v>
      </c>
      <c r="B6" s="136">
        <f>'Тарифи на розподіл та передачу'!B6*'Вихідні дані'!$B$39</f>
        <v>22580</v>
      </c>
      <c r="C6" s="136">
        <f>'Тарифи на розподіл та передачу'!C6*'Вихідні дані'!$B$39</f>
        <v>380</v>
      </c>
      <c r="D6" s="137">
        <f>'Тарифи на розподіл та передачу'!D6*'Вихідні дані'!$B$38</f>
        <v>56692.00854</v>
      </c>
      <c r="E6" s="138"/>
      <c r="F6" s="138"/>
      <c r="G6" s="138"/>
      <c r="H6" s="138"/>
      <c r="I6" s="138"/>
      <c r="J6" s="138"/>
      <c r="K6" s="138"/>
      <c r="L6" s="139"/>
      <c r="M6" s="136">
        <f>'Тарифи на розподіл та передачу'!M6*'Вихідні дані'!$B$38</f>
        <v>9182.571948</v>
      </c>
      <c r="N6" s="140">
        <f>'Тарифи на розподіл та передачу'!N6*'Вихідні дані'!$B$40</f>
        <v>15</v>
      </c>
      <c r="O6" s="141">
        <f>'Тарифи на розподіл та передачу'!O6*'Вихідні дані'!$B$38</f>
        <v>1984.445804</v>
      </c>
      <c r="P6" s="141">
        <v>0.0</v>
      </c>
      <c r="Q6" s="141">
        <f>'Тарифи на розподіл та передачу'!Q6*'Вихідні дані'!$B$38</f>
        <v>68733.98648</v>
      </c>
      <c r="R6" s="142">
        <f t="shared" ref="R6:R14" si="1">SUM(B6:Q6)</f>
        <v>159568.0128</v>
      </c>
      <c r="S6" s="143">
        <f t="shared" ref="S6:S14" si="2">R6/100%*23%</f>
        <v>36700.64294</v>
      </c>
      <c r="T6" s="144">
        <f t="shared" ref="T6:T14" si="3">SUM(R6:S6)</f>
        <v>196268.6557</v>
      </c>
      <c r="U6" s="145">
        <f>T6/'Вихідні дані'!$B$38</f>
        <v>0.2175877223</v>
      </c>
      <c r="V6" s="146">
        <f>T6/'Вихідні дані'!$B$1</f>
        <v>43790.4185</v>
      </c>
      <c r="W6" s="147">
        <f>U6/'Вихідні дані'!$B$1</f>
        <v>0.04854701524</v>
      </c>
    </row>
    <row r="7" outlineLevel="1">
      <c r="A7" s="148" t="s">
        <v>15</v>
      </c>
      <c r="B7" s="149">
        <f>'Тарифи на розподіл та передачу'!B7*'Вихідні дані'!$B$39</f>
        <v>23800</v>
      </c>
      <c r="C7" s="149">
        <f>'Тарифи на розподіл та передачу'!C7*'Вихідні дані'!$B$39</f>
        <v>380</v>
      </c>
      <c r="D7" s="150"/>
      <c r="E7" s="48">
        <f>'Тарифи на розподіл та передачу'!E7*'Вихідні дані'!$B$7</f>
        <v>11676.87778</v>
      </c>
      <c r="F7" s="43">
        <f>'Тарифи на розподіл та передачу'!F7*'Вихідні дані'!$B$8</f>
        <v>27568.8404</v>
      </c>
      <c r="G7" s="151"/>
      <c r="H7" s="151"/>
      <c r="I7" s="151"/>
      <c r="J7" s="151"/>
      <c r="K7" s="151"/>
      <c r="L7" s="152"/>
      <c r="M7" s="149">
        <f>'Тарифи на розподіл та передачу'!M7*'Вихідні дані'!$B$38</f>
        <v>9182.571948</v>
      </c>
      <c r="N7" s="153">
        <f>'Тарифи на розподіл та передачу'!N7*'Вихідні дані'!$B$40</f>
        <v>15</v>
      </c>
      <c r="O7" s="154">
        <f>'Тарифи на розподіл та передачу'!O7*'Вихідні дані'!$B$38</f>
        <v>1984.445804</v>
      </c>
      <c r="P7" s="154">
        <v>0.0</v>
      </c>
      <c r="Q7" s="154">
        <f>'Тарифи на розподіл та передачу'!Q7*'Вихідні дані'!$B$38</f>
        <v>68733.98648</v>
      </c>
      <c r="R7" s="155">
        <f t="shared" si="1"/>
        <v>143341.7224</v>
      </c>
      <c r="S7" s="156">
        <f t="shared" si="2"/>
        <v>32968.59616</v>
      </c>
      <c r="T7" s="157">
        <f t="shared" si="3"/>
        <v>176310.3186</v>
      </c>
      <c r="U7" s="158">
        <f>T7/'Вихідні дані'!$B$38</f>
        <v>0.1954614735</v>
      </c>
      <c r="V7" s="159">
        <f>T7/'Вихідні дані'!$B$1</f>
        <v>39337.42048</v>
      </c>
      <c r="W7" s="160">
        <f>U7/'Вихідні дані'!$B$1</f>
        <v>0.04361032429</v>
      </c>
    </row>
    <row r="8" outlineLevel="1">
      <c r="A8" s="161" t="s">
        <v>18</v>
      </c>
      <c r="B8" s="149">
        <f>'Тарифи на розподіл та передачу'!B8*'Вихідні дані'!$B$39</f>
        <v>24840</v>
      </c>
      <c r="C8" s="149">
        <f>'Тарифи на розподіл та передачу'!C8*'Вихідні дані'!$B$39</f>
        <v>380</v>
      </c>
      <c r="D8" s="150"/>
      <c r="E8" s="162"/>
      <c r="F8" s="162"/>
      <c r="G8" s="162"/>
      <c r="H8" s="162"/>
      <c r="I8" s="48">
        <f>'Тарифи на розподіл та передачу'!I8*'Вихідні дані'!B10</f>
        <v>9852.375887</v>
      </c>
      <c r="J8" s="48">
        <f>'Тарифи на розподіл та передачу'!J8*'Вихідні дані'!B11</f>
        <v>6135.806337</v>
      </c>
      <c r="K8" s="48">
        <f>'Тарифи на розподіл та передачу'!K8*'Вихідні дані'!B12</f>
        <v>8762.614977</v>
      </c>
      <c r="L8" s="163"/>
      <c r="M8" s="149">
        <f>'Тарифи на розподіл та передачу'!M8*'Вихідні дані'!$B$38</f>
        <v>9182.571948</v>
      </c>
      <c r="N8" s="153">
        <f>'Тарифи на розподіл та передачу'!N8*'Вихідні дані'!$B$40</f>
        <v>15</v>
      </c>
      <c r="O8" s="154">
        <f>'Тарифи на розподіл та передачу'!O8*'Вихідні дані'!$B$38</f>
        <v>1984.445804</v>
      </c>
      <c r="P8" s="154">
        <v>0.0</v>
      </c>
      <c r="Q8" s="154">
        <f>'Тарифи на розподіл та передачу'!Q8*'Вихідні дані'!$B$38</f>
        <v>68733.98648</v>
      </c>
      <c r="R8" s="155">
        <f t="shared" si="1"/>
        <v>129886.8014</v>
      </c>
      <c r="S8" s="156">
        <f t="shared" si="2"/>
        <v>29873.96433</v>
      </c>
      <c r="T8" s="157">
        <f t="shared" si="3"/>
        <v>159760.7658</v>
      </c>
      <c r="U8" s="158">
        <f>T8/'Вихідні дані'!$B$38</f>
        <v>0.1771142774</v>
      </c>
      <c r="V8" s="159">
        <f>T8/'Вихідні дані'!$B$1</f>
        <v>35644.97228</v>
      </c>
      <c r="W8" s="160">
        <f>U8/'Вихідні дані'!$B$1</f>
        <v>0.0395167955</v>
      </c>
    </row>
    <row r="9" outlineLevel="1">
      <c r="A9" s="161" t="s">
        <v>22</v>
      </c>
      <c r="B9" s="149">
        <f>'Тарифи на розподіл та передачу'!B9*'Вихідні дані'!$B$39</f>
        <v>24840</v>
      </c>
      <c r="C9" s="149">
        <f>'Тарифи на розподіл та передачу'!C9*'Вихідні дані'!$B$39</f>
        <v>380</v>
      </c>
      <c r="D9" s="150"/>
      <c r="E9" s="151"/>
      <c r="F9" s="151"/>
      <c r="G9" s="151"/>
      <c r="H9" s="151"/>
      <c r="I9" s="43">
        <f>'Тарифи на розподіл та передачу'!I9*'Вихідні дані'!B14</f>
        <v>6910.610948</v>
      </c>
      <c r="J9" s="48">
        <f>'Тарифи на розподіл та передачу'!J9*'Вихідні дані'!B15</f>
        <v>3057.659559</v>
      </c>
      <c r="K9" s="43">
        <f>'Тарифи на розподіл та передачу'!K9*'Вихідні дані'!B16</f>
        <v>6475.702688</v>
      </c>
      <c r="L9" s="164">
        <f>'Тарифи на розподіл та передачу'!L9*'Вихідні дані'!B17</f>
        <v>3570.957708</v>
      </c>
      <c r="M9" s="149">
        <f>'Тарифи на розподіл та передачу'!M9*'Вихідні дані'!$B$38</f>
        <v>9182.571948</v>
      </c>
      <c r="N9" s="153">
        <f>'Тарифи на розподіл та передачу'!N9*'Вихідні дані'!$B$40</f>
        <v>15</v>
      </c>
      <c r="O9" s="154">
        <f>'Тарифи на розподіл та передачу'!O9*'Вихідні дані'!$B$38</f>
        <v>1984.445804</v>
      </c>
      <c r="P9" s="154">
        <v>0.0</v>
      </c>
      <c r="Q9" s="154">
        <f>'Тарифи на розподіл та передачу'!Q9*'Вихідні дані'!$B$38</f>
        <v>68733.98648</v>
      </c>
      <c r="R9" s="155">
        <f t="shared" si="1"/>
        <v>125150.9351</v>
      </c>
      <c r="S9" s="156">
        <f t="shared" si="2"/>
        <v>28784.71508</v>
      </c>
      <c r="T9" s="157">
        <f t="shared" si="3"/>
        <v>153935.6502</v>
      </c>
      <c r="U9" s="158">
        <f>T9/'Вихідні дані'!$B$38</f>
        <v>0.170656427</v>
      </c>
      <c r="V9" s="159">
        <f>T9/'Вихідні дані'!$B$1</f>
        <v>34345.30349</v>
      </c>
      <c r="W9" s="160">
        <f>U9/'Вихідні дані'!$B$1</f>
        <v>0.03807595426</v>
      </c>
    </row>
    <row r="10" outlineLevel="1">
      <c r="A10" s="161" t="s">
        <v>56</v>
      </c>
      <c r="B10" s="149">
        <f>'Тарифи на розподіл та передачу'!B10*'Вихідні дані'!$B$39</f>
        <v>32280</v>
      </c>
      <c r="C10" s="149">
        <f>'Тарифи на розподіл та передачу'!C10*'Вихідні дані'!$B$39</f>
        <v>160</v>
      </c>
      <c r="D10" s="165">
        <f>'Тарифи на розподіл та передачу'!D10*'Вихідні дані'!$B$19</f>
        <v>122494.4274</v>
      </c>
      <c r="E10" s="162"/>
      <c r="F10" s="162"/>
      <c r="G10" s="162"/>
      <c r="H10" s="162"/>
      <c r="I10" s="162"/>
      <c r="J10" s="162"/>
      <c r="K10" s="162"/>
      <c r="L10" s="163"/>
      <c r="M10" s="149">
        <f>'Тарифи на розподіл та передачу'!M10*'Вихідні дані'!$B$38</f>
        <v>9200.612364</v>
      </c>
      <c r="N10" s="153">
        <f>'Тарифи на розподіл та передачу'!N10*'Вихідні дані'!$B$40</f>
        <v>9.5</v>
      </c>
      <c r="O10" s="154">
        <f>'Тарифи на розподіл та передачу'!O10*'Вихідні дані'!$B$38</f>
        <v>1984.445804</v>
      </c>
      <c r="P10" s="154">
        <v>0.0</v>
      </c>
      <c r="Q10" s="154">
        <f>'Тарифи на розподіл та передачу'!Q10*'Вихідні дані'!$B$38</f>
        <v>68733.98648</v>
      </c>
      <c r="R10" s="155">
        <f t="shared" si="1"/>
        <v>234862.972</v>
      </c>
      <c r="S10" s="156">
        <f t="shared" si="2"/>
        <v>54018.48356</v>
      </c>
      <c r="T10" s="157">
        <f t="shared" si="3"/>
        <v>288881.4556</v>
      </c>
      <c r="U10" s="158">
        <f>T10/'Вихідні дані'!$B$38</f>
        <v>0.3202602968</v>
      </c>
      <c r="V10" s="159">
        <f>T10/'Вихідні дані'!$B$1</f>
        <v>64453.69379</v>
      </c>
      <c r="W10" s="160">
        <f>U10/'Вихідні дані'!$B$1</f>
        <v>0.07145477395</v>
      </c>
    </row>
    <row r="11" outlineLevel="1">
      <c r="A11" s="161" t="s">
        <v>57</v>
      </c>
      <c r="B11" s="149">
        <f>'Тарифи на розподіл та передачу'!B11*'Вихідні дані'!$B$39</f>
        <v>32600</v>
      </c>
      <c r="C11" s="149">
        <f>'Тарифи на розподіл та передачу'!C11*'Вихідні дані'!$B$39</f>
        <v>160</v>
      </c>
      <c r="D11" s="150"/>
      <c r="E11" s="48">
        <f>'Тарифи на розподіл та передачу'!E11*'Вихідні дані'!$B$7</f>
        <v>28151.31176</v>
      </c>
      <c r="F11" s="43">
        <f>'Тарифи на розподіл та передачу'!F11*'Вихідні дані'!$B$8</f>
        <v>85571.50353</v>
      </c>
      <c r="G11" s="151"/>
      <c r="H11" s="151"/>
      <c r="I11" s="151"/>
      <c r="J11" s="151"/>
      <c r="K11" s="151"/>
      <c r="L11" s="152"/>
      <c r="M11" s="149">
        <f>'Тарифи на розподіл та передачу'!M11*'Вихідні дані'!$B$38</f>
        <v>9200.612364</v>
      </c>
      <c r="N11" s="153">
        <f>'Тарифи на розподіл та передачу'!N11*'Вихідні дані'!$B$40</f>
        <v>9.5</v>
      </c>
      <c r="O11" s="154">
        <f>'Тарифи на розподіл та передачу'!O11*'Вихідні дані'!$B$38</f>
        <v>1984.445804</v>
      </c>
      <c r="P11" s="154">
        <v>0.0</v>
      </c>
      <c r="Q11" s="154">
        <f>'Тарифи на розподіл та передачу'!Q11*'Вихідні дані'!$B$38</f>
        <v>68733.98648</v>
      </c>
      <c r="R11" s="155">
        <f t="shared" si="1"/>
        <v>226411.3599</v>
      </c>
      <c r="S11" s="156">
        <f t="shared" si="2"/>
        <v>52074.61279</v>
      </c>
      <c r="T11" s="157">
        <f t="shared" si="3"/>
        <v>278485.9727</v>
      </c>
      <c r="U11" s="158">
        <f>T11/'Вихідні дані'!$B$38</f>
        <v>0.3087356373</v>
      </c>
      <c r="V11" s="159">
        <f>T11/'Вихідні дані'!$B$1</f>
        <v>62134.30895</v>
      </c>
      <c r="W11" s="160">
        <f>U11/'Вихідні дані'!$B$1</f>
        <v>0.06888345322</v>
      </c>
    </row>
    <row r="12" outlineLevel="1">
      <c r="A12" s="161" t="s">
        <v>27</v>
      </c>
      <c r="B12" s="149">
        <f>'Тарифи на розподіл та передачу'!B12*'Вихідні дані'!$B$39</f>
        <v>32600</v>
      </c>
      <c r="C12" s="149">
        <f>'Тарифи на розподіл та передачу'!C12*'Вихідні дані'!$B$39</f>
        <v>160</v>
      </c>
      <c r="D12" s="150"/>
      <c r="E12" s="162"/>
      <c r="F12" s="162"/>
      <c r="G12" s="48">
        <f>'Тарифи на розподіл та передачу'!G12*'Вихідні дані'!$B$24</f>
        <v>89276.07938</v>
      </c>
      <c r="H12" s="48">
        <f>'Тарифи на розподіл та передачу'!H12*'Вихідні дані'!$B$25</f>
        <v>18490.91878</v>
      </c>
      <c r="I12" s="162"/>
      <c r="J12" s="162"/>
      <c r="K12" s="162"/>
      <c r="L12" s="163"/>
      <c r="M12" s="149">
        <f>'Тарифи на розподіл та передачу'!M12*'Вихідні дані'!$B$38</f>
        <v>9200.612364</v>
      </c>
      <c r="N12" s="153">
        <f>'Тарифи на розподіл та передачу'!N12*'Вихідні дані'!$B$40</f>
        <v>9.5</v>
      </c>
      <c r="O12" s="154">
        <f>'Тарифи на розподіл та передачу'!O12*'Вихідні дані'!$B$38</f>
        <v>1984.445804</v>
      </c>
      <c r="P12" s="154">
        <v>0.0</v>
      </c>
      <c r="Q12" s="154">
        <f>'Тарифи на розподіл та передачу'!Q12*'Вихідні дані'!$B$38</f>
        <v>68733.98648</v>
      </c>
      <c r="R12" s="155">
        <f t="shared" si="1"/>
        <v>220455.5428</v>
      </c>
      <c r="S12" s="156">
        <f t="shared" si="2"/>
        <v>50704.77485</v>
      </c>
      <c r="T12" s="157">
        <f t="shared" si="3"/>
        <v>271160.3177</v>
      </c>
      <c r="U12" s="158">
        <f>T12/'Вихідні дані'!$B$38</f>
        <v>0.300614256</v>
      </c>
      <c r="V12" s="159">
        <f>T12/'Вихідні дані'!$B$1</f>
        <v>60499.84776</v>
      </c>
      <c r="W12" s="160">
        <f>U12/'Вихідні дані'!$B$1</f>
        <v>0.06707145381</v>
      </c>
    </row>
    <row r="13" outlineLevel="1">
      <c r="A13" s="161" t="s">
        <v>31</v>
      </c>
      <c r="B13" s="149">
        <f>'Тарифи на розподіл та передачу'!B13*'Вихідні дані'!$B$39</f>
        <v>33500</v>
      </c>
      <c r="C13" s="149">
        <f>'Тарифи на розподіл та передачу'!C13*'Вихідні дані'!$B$39</f>
        <v>160</v>
      </c>
      <c r="D13" s="150"/>
      <c r="E13" s="162"/>
      <c r="F13" s="162"/>
      <c r="G13" s="162"/>
      <c r="H13" s="162"/>
      <c r="I13" s="48">
        <f>'Тарифи на розподіл та передачу'!I13*'Вихідні дані'!B30</f>
        <v>32660.28947</v>
      </c>
      <c r="J13" s="48">
        <f>'Тарифи на розподіл та передачу'!J13*'Вихідні дані'!B31</f>
        <v>15810.87285</v>
      </c>
      <c r="K13" s="48">
        <f>'Тарифи на розподіл та передачу'!K13*'Вихідні дані'!B32</f>
        <v>31020.26765</v>
      </c>
      <c r="L13" s="163"/>
      <c r="M13" s="149">
        <f>'Тарифи на розподіл та передачу'!M13*'Вихідні дані'!$B$38</f>
        <v>9200.612364</v>
      </c>
      <c r="N13" s="153">
        <f>'Тарифи на розподіл та передачу'!N13*'Вихідні дані'!$B$40</f>
        <v>9.5</v>
      </c>
      <c r="O13" s="154">
        <f>'Тарифи на розподіл та передачу'!O13*'Вихідні дані'!$B$38</f>
        <v>1984.445804</v>
      </c>
      <c r="P13" s="154">
        <v>0.0</v>
      </c>
      <c r="Q13" s="154">
        <f>'Тарифи на розподіл та передачу'!Q13*'Вихідні дані'!$B$38</f>
        <v>68733.98648</v>
      </c>
      <c r="R13" s="155">
        <f t="shared" si="1"/>
        <v>193079.9746</v>
      </c>
      <c r="S13" s="156">
        <f t="shared" si="2"/>
        <v>44408.39416</v>
      </c>
      <c r="T13" s="157">
        <f t="shared" si="3"/>
        <v>237488.3688</v>
      </c>
      <c r="U13" s="158">
        <f>T13/'Вихідні дані'!$B$38</f>
        <v>0.2632847973</v>
      </c>
      <c r="V13" s="159">
        <f>T13/'Вихідні дані'!$B$1</f>
        <v>52987.14163</v>
      </c>
      <c r="W13" s="160">
        <f>U13/'Вихідні дані'!$B$1</f>
        <v>0.05874270356</v>
      </c>
    </row>
    <row r="14" outlineLevel="1">
      <c r="A14" s="166" t="s">
        <v>32</v>
      </c>
      <c r="B14" s="167">
        <f>'Тарифи на розподіл та передачу'!B14*'Вихідні дані'!$B$39</f>
        <v>33500</v>
      </c>
      <c r="C14" s="167">
        <f>'Тарифи на розподіл та передачу'!C14*'Вихідні дані'!$B$39</f>
        <v>160</v>
      </c>
      <c r="D14" s="168"/>
      <c r="E14" s="169"/>
      <c r="F14" s="169"/>
      <c r="G14" s="169"/>
      <c r="H14" s="169"/>
      <c r="I14" s="170">
        <f>'Тарифи на розподіл та передачу'!I14*'Вихідні дані'!B34</f>
        <v>22908.4392</v>
      </c>
      <c r="J14" s="170">
        <f>'Тарифи на розподіл та передачу'!J14*'Вихідні дані'!B35</f>
        <v>6779.225898</v>
      </c>
      <c r="K14" s="170">
        <f>'Тарифи на розподіл та передачу'!K14*'Вихідні дані'!B36</f>
        <v>22924.43878</v>
      </c>
      <c r="L14" s="171">
        <f>'Тарифи на розподіл та передачу'!L14*'Вихідні дані'!B37</f>
        <v>11172.93516</v>
      </c>
      <c r="M14" s="167">
        <f>'Тарифи на розподіл та передачу'!M14*'Вихідні дані'!$B$38</f>
        <v>9200.612364</v>
      </c>
      <c r="N14" s="172">
        <f>'Тарифи на розподіл та передачу'!N14*'Вихідні дані'!$B$40</f>
        <v>9.5</v>
      </c>
      <c r="O14" s="173">
        <f>'Тарифи на розподіл та передачу'!O14*'Вихідні дані'!$B$38</f>
        <v>1984.445804</v>
      </c>
      <c r="P14" s="173">
        <v>0.0</v>
      </c>
      <c r="Q14" s="173">
        <f>'Тарифи на розподіл та передачу'!Q14*'Вихідні дані'!$B$38</f>
        <v>68733.98648</v>
      </c>
      <c r="R14" s="174">
        <f t="shared" si="1"/>
        <v>177373.5837</v>
      </c>
      <c r="S14" s="175">
        <f t="shared" si="2"/>
        <v>40795.92425</v>
      </c>
      <c r="T14" s="176">
        <f t="shared" si="3"/>
        <v>218169.5079</v>
      </c>
      <c r="U14" s="177">
        <f>T14/'Вихідні дані'!$B$38</f>
        <v>0.2418674859</v>
      </c>
      <c r="V14" s="178">
        <f>T14/'Вихідні дані'!$B$1</f>
        <v>48676.82016</v>
      </c>
      <c r="W14" s="179">
        <f>U14/'Вихідні дані'!$B$1</f>
        <v>0.05396418694</v>
      </c>
    </row>
    <row r="15">
      <c r="A15" s="134" t="s">
        <v>58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</row>
    <row r="16" outlineLevel="1">
      <c r="A16" s="180" t="s">
        <v>13</v>
      </c>
      <c r="B16" s="181">
        <f>'Тарифи на розподіл та передачу'!B16*'Вихідні дані'!$B$39</f>
        <v>28080</v>
      </c>
      <c r="C16" s="181">
        <f>'Тарифи на розподіл та передачу'!C16*'Вихідні дані'!$B$39</f>
        <v>380</v>
      </c>
      <c r="D16" s="137">
        <f>'Тарифи на розподіл та передачу'!D16*'Вихідні дані'!B5</f>
        <v>58883.91913</v>
      </c>
      <c r="E16" s="182"/>
      <c r="F16" s="182"/>
      <c r="G16" s="182"/>
      <c r="H16" s="182"/>
      <c r="I16" s="182"/>
      <c r="J16" s="182"/>
      <c r="K16" s="182"/>
      <c r="L16" s="183"/>
      <c r="M16" s="181">
        <f>'Тарифи на розподіл та передачу'!M16*'Вихідні дані'!$B$38</f>
        <v>9182.571948</v>
      </c>
      <c r="N16" s="184">
        <f>'Тарифи на розподіл та передачу'!N16*'Вихідні дані'!$B$40</f>
        <v>10</v>
      </c>
      <c r="O16" s="181">
        <f>'Тарифи на розподіл та передачу'!O16*'Вихідні дані'!$B$38</f>
        <v>1984.445804</v>
      </c>
      <c r="P16" s="181">
        <v>0.0</v>
      </c>
      <c r="Q16" s="136">
        <f>'Тарифи на розподіл та передачу'!Q16*'Вихідні дані'!$B$38</f>
        <v>68733.98648</v>
      </c>
      <c r="R16" s="185">
        <f t="shared" ref="R16:R24" si="4">SUM(B16:Q16)</f>
        <v>167254.9234</v>
      </c>
      <c r="S16" s="186">
        <f t="shared" ref="S16:S24" si="5">R16/100%*23%</f>
        <v>38468.63237</v>
      </c>
      <c r="T16" s="144">
        <f t="shared" ref="T16:T24" si="6">SUM(R16:S16)</f>
        <v>205723.5557</v>
      </c>
      <c r="U16" s="187">
        <f>T16/'Вихідні дані'!$B$38</f>
        <v>0.2280696312</v>
      </c>
      <c r="V16" s="188">
        <f>T16/'Вихідні дані'!$B$1</f>
        <v>45899.9455</v>
      </c>
      <c r="W16" s="147">
        <f>U16/'Вихідні дані'!$B$1</f>
        <v>0.050885683</v>
      </c>
    </row>
    <row r="17" outlineLevel="1">
      <c r="A17" s="189" t="s">
        <v>59</v>
      </c>
      <c r="B17" s="190">
        <f>'Тарифи на розподіл та передачу'!B17*'Вихідні дані'!$B$39</f>
        <v>28080</v>
      </c>
      <c r="C17" s="190">
        <f>'Тарифи на розподіл та передачу'!C17*'Вихідні дані'!$B$39</f>
        <v>380</v>
      </c>
      <c r="D17" s="150"/>
      <c r="E17" s="48">
        <f>'Тарифи на розподіл та передачу'!E17*'Вихідні дані'!B7</f>
        <v>13691.44234</v>
      </c>
      <c r="F17" s="48">
        <f>'Тарифи на розподіл та передачу'!F17*'Вихідні дані'!B8</f>
        <v>35838.73659</v>
      </c>
      <c r="G17" s="162"/>
      <c r="H17" s="162"/>
      <c r="I17" s="162"/>
      <c r="J17" s="162"/>
      <c r="K17" s="162"/>
      <c r="L17" s="191"/>
      <c r="M17" s="190">
        <f>'Тарифи на розподіл та передачу'!M17*'Вихідні дані'!$B$38</f>
        <v>9182.571948</v>
      </c>
      <c r="N17" s="192">
        <f>'Тарифи на розподіл та передачу'!N17*'Вихідні дані'!$B$40</f>
        <v>10</v>
      </c>
      <c r="O17" s="190">
        <f>'Тарифи на розподіл та передачу'!O17*'Вихідні дані'!$B$38</f>
        <v>1984.445804</v>
      </c>
      <c r="P17" s="190">
        <v>0.0</v>
      </c>
      <c r="Q17" s="149">
        <f>'Тарифи на розподіл та передачу'!Q17*'Вихідні дані'!$B$38</f>
        <v>68733.98648</v>
      </c>
      <c r="R17" s="193">
        <f t="shared" si="4"/>
        <v>157901.1832</v>
      </c>
      <c r="S17" s="194">
        <f t="shared" si="5"/>
        <v>36317.27213</v>
      </c>
      <c r="T17" s="157">
        <f t="shared" si="6"/>
        <v>194218.4553</v>
      </c>
      <c r="U17" s="195">
        <f>T17/'Вихідні дані'!$B$38</f>
        <v>0.2153148253</v>
      </c>
      <c r="V17" s="196">
        <f>T17/'Вихідні дані'!$B$1</f>
        <v>43332.98869</v>
      </c>
      <c r="W17" s="160">
        <f>U17/'Вихідні дані'!$B$1</f>
        <v>0.04803989855</v>
      </c>
    </row>
    <row r="18" outlineLevel="1">
      <c r="A18" s="189" t="s">
        <v>60</v>
      </c>
      <c r="B18" s="190">
        <f>'Тарифи на розподіл та передачу'!B18*'Вихідні дані'!$B$39</f>
        <v>30340</v>
      </c>
      <c r="C18" s="190">
        <f>'Тарифи на розподіл та передачу'!C18*'Вихідні дані'!$B$39</f>
        <v>380</v>
      </c>
      <c r="D18" s="150"/>
      <c r="E18" s="162"/>
      <c r="F18" s="162"/>
      <c r="G18" s="162"/>
      <c r="H18" s="162"/>
      <c r="I18" s="48">
        <f>'Тарифи на розподіл та передачу'!I18*'Вихідні дані'!B10</f>
        <v>11602.6547</v>
      </c>
      <c r="J18" s="48">
        <f>'Тарифи на розподіл та передачу'!J18*'Вихідні дані'!B11</f>
        <v>4878.359454</v>
      </c>
      <c r="K18" s="48">
        <f>'Тарифи на розподіл та передачу'!K18*'Вихідні дані'!B12</f>
        <v>14441.52224</v>
      </c>
      <c r="L18" s="191"/>
      <c r="M18" s="190">
        <f>'Тарифи на розподіл та передачу'!M18*'Вихідні дані'!$B$38</f>
        <v>9182.571948</v>
      </c>
      <c r="N18" s="192">
        <f>'Тарифи на розподіл та передачу'!N18*'Вихідні дані'!$B$40</f>
        <v>10</v>
      </c>
      <c r="O18" s="190">
        <f>'Тарифи на розподіл та передачу'!O18*'Вихідні дані'!$B$38</f>
        <v>1984.445804</v>
      </c>
      <c r="P18" s="190">
        <v>0.0</v>
      </c>
      <c r="Q18" s="149">
        <f>'Тарифи на розподіл та передачу'!Q18*'Вихідні дані'!$B$38</f>
        <v>68733.98648</v>
      </c>
      <c r="R18" s="193">
        <f t="shared" si="4"/>
        <v>141553.5406</v>
      </c>
      <c r="S18" s="194">
        <f t="shared" si="5"/>
        <v>32557.31435</v>
      </c>
      <c r="T18" s="157">
        <f t="shared" si="6"/>
        <v>174110.855</v>
      </c>
      <c r="U18" s="195">
        <f>T18/'Вихідні дані'!$B$38</f>
        <v>0.1930231</v>
      </c>
      <c r="V18" s="196">
        <f>T18/'Вихідні дані'!$B$1</f>
        <v>38846.68786</v>
      </c>
      <c r="W18" s="160">
        <f>U18/'Вихідні дані'!$B$1</f>
        <v>0.04306628738</v>
      </c>
    </row>
    <row r="19" outlineLevel="1">
      <c r="A19" s="189" t="s">
        <v>61</v>
      </c>
      <c r="B19" s="190">
        <f>'Тарифи на розподіл та передачу'!B19*'Вихідні дані'!$B$39</f>
        <v>30340</v>
      </c>
      <c r="C19" s="190">
        <f>'Тарифи на розподіл та передачу'!C19*'Вихідні дані'!$B$39</f>
        <v>380</v>
      </c>
      <c r="D19" s="150"/>
      <c r="E19" s="162"/>
      <c r="F19" s="162"/>
      <c r="G19" s="162"/>
      <c r="H19" s="162"/>
      <c r="I19" s="48">
        <f>'Тарифи на розподіл та передачу'!I19*'Вихідні дані'!B10</f>
        <v>11487.56192</v>
      </c>
      <c r="J19" s="48">
        <f>'Тарифи на розподіл та передачу'!J19*'Вихідні дані'!B11</f>
        <v>4873.163393</v>
      </c>
      <c r="K19" s="48">
        <f>'Тарифи на розподіл та передачу'!K19*'Вихідні дані'!B12</f>
        <v>12096.68311</v>
      </c>
      <c r="L19" s="191"/>
      <c r="M19" s="190">
        <f>'Тарифи на розподіл та передачу'!M19*'Вихідні дані'!$B$38</f>
        <v>9182.571948</v>
      </c>
      <c r="N19" s="192">
        <f>'Тарифи на розподіл та передачу'!N19*'Вихідні дані'!$B$40</f>
        <v>10</v>
      </c>
      <c r="O19" s="190">
        <f>'Тарифи на розподіл та передачу'!O19*'Вихідні дані'!$B$38</f>
        <v>1984.445804</v>
      </c>
      <c r="P19" s="190">
        <v>0.0</v>
      </c>
      <c r="Q19" s="149">
        <f>'Тарифи на розподіл та передачу'!Q19*'Вихідні дані'!$B$38</f>
        <v>68733.98648</v>
      </c>
      <c r="R19" s="193">
        <f t="shared" si="4"/>
        <v>139088.4127</v>
      </c>
      <c r="S19" s="194">
        <f t="shared" si="5"/>
        <v>31990.33491</v>
      </c>
      <c r="T19" s="157">
        <f t="shared" si="6"/>
        <v>171078.7476</v>
      </c>
      <c r="U19" s="195">
        <f>T19/'Вихідні дані'!$B$38</f>
        <v>0.1896616395</v>
      </c>
      <c r="V19" s="196">
        <f>T19/'Вихідні дані'!$B$1</f>
        <v>38170.18018</v>
      </c>
      <c r="W19" s="160">
        <f>U19/'Вихідні дані'!$B$1</f>
        <v>0.04231629618</v>
      </c>
    </row>
    <row r="20" outlineLevel="1">
      <c r="A20" s="189" t="s">
        <v>25</v>
      </c>
      <c r="B20" s="190">
        <f>'Тарифи на розподіл та передачу'!B20*'Вихідні дані'!$B$39</f>
        <v>42240</v>
      </c>
      <c r="C20" s="190">
        <f>'Тарифи на розподіл та передачу'!C20*'Вихідні дані'!$B$39</f>
        <v>160</v>
      </c>
      <c r="D20" s="165">
        <f>'Тарифи на розподіл та передачу'!D20*'Вихідні дані'!B19</f>
        <v>165520.8205</v>
      </c>
      <c r="E20" s="162"/>
      <c r="F20" s="162"/>
      <c r="G20" s="162"/>
      <c r="H20" s="162"/>
      <c r="I20" s="162"/>
      <c r="J20" s="162"/>
      <c r="K20" s="162"/>
      <c r="L20" s="191"/>
      <c r="M20" s="190">
        <f>'Тарифи на розподіл та передачу'!M20*'Вихідні дані'!$B$38</f>
        <v>9200.612364</v>
      </c>
      <c r="N20" s="192">
        <f>'Тарифи на розподіл та передачу'!N20*'Вихідні дані'!$B$40</f>
        <v>5</v>
      </c>
      <c r="O20" s="190">
        <f>'Тарифи на розподіл та передачу'!O20*'Вихідні дані'!$B$38</f>
        <v>1984.445804</v>
      </c>
      <c r="P20" s="190">
        <v>0.0</v>
      </c>
      <c r="Q20" s="149">
        <f>'Тарифи на розподіл та передачу'!Q20*'Вихідні дані'!$B$38</f>
        <v>68733.98648</v>
      </c>
      <c r="R20" s="193">
        <f t="shared" si="4"/>
        <v>287844.8651</v>
      </c>
      <c r="S20" s="194">
        <f t="shared" si="5"/>
        <v>66204.31898</v>
      </c>
      <c r="T20" s="157">
        <f t="shared" si="6"/>
        <v>354049.1841</v>
      </c>
      <c r="U20" s="195">
        <f>T20/'Вихідні дані'!$B$38</f>
        <v>0.3925066653</v>
      </c>
      <c r="V20" s="196">
        <f>T20/'Вихідні дані'!$B$1</f>
        <v>78993.57075</v>
      </c>
      <c r="W20" s="160">
        <f>U20/'Вихідні дані'!$B$1</f>
        <v>0.0875739994</v>
      </c>
    </row>
    <row r="21" outlineLevel="1">
      <c r="A21" s="189" t="s">
        <v>26</v>
      </c>
      <c r="B21" s="190">
        <f>'Тарифи на розподіл та передачу'!B21*'Вихідні дані'!$B$39</f>
        <v>42240</v>
      </c>
      <c r="C21" s="190">
        <f>'Тарифи на розподіл та передачу'!C21*'Вихідні дані'!$B$39</f>
        <v>160</v>
      </c>
      <c r="D21" s="150"/>
      <c r="E21" s="48">
        <f>'Тарифи на розподіл та передачу'!E21*'Вихідні дані'!B21</f>
        <v>31540.57192</v>
      </c>
      <c r="F21" s="48">
        <f>'Тарифи на розподіл та передачу'!F21*'Вихідні дані'!B22</f>
        <v>111273.1919</v>
      </c>
      <c r="G21" s="162"/>
      <c r="H21" s="162"/>
      <c r="I21" s="162"/>
      <c r="J21" s="162"/>
      <c r="K21" s="162"/>
      <c r="L21" s="191"/>
      <c r="M21" s="190">
        <f>'Тарифи на розподіл та передачу'!M21*'Вихідні дані'!$B$38</f>
        <v>9200.612364</v>
      </c>
      <c r="N21" s="192">
        <f>'Тарифи на розподіл та передачу'!N21*'Вихідні дані'!$B$40</f>
        <v>5</v>
      </c>
      <c r="O21" s="190">
        <f>'Тарифи на розподіл та передачу'!O21*'Вихідні дані'!$B$38</f>
        <v>1984.445804</v>
      </c>
      <c r="P21" s="190">
        <v>0.0</v>
      </c>
      <c r="Q21" s="149">
        <f>'Тарифи на розподіл та передачу'!Q21*'Вихідні дані'!$B$38</f>
        <v>68733.98648</v>
      </c>
      <c r="R21" s="193">
        <f t="shared" si="4"/>
        <v>265137.8084</v>
      </c>
      <c r="S21" s="194">
        <f t="shared" si="5"/>
        <v>60981.69594</v>
      </c>
      <c r="T21" s="157">
        <f t="shared" si="6"/>
        <v>326119.5044</v>
      </c>
      <c r="U21" s="195">
        <f>T21/'Вихідні дані'!$B$38</f>
        <v>0.3615432118</v>
      </c>
      <c r="V21" s="196">
        <f>T21/'Вихідні дані'!$B$1</f>
        <v>72762.04917</v>
      </c>
      <c r="W21" s="160">
        <f>U21/'Вихідні дані'!$B$1</f>
        <v>0.08066559835</v>
      </c>
    </row>
    <row r="22" outlineLevel="1">
      <c r="A22" s="189" t="s">
        <v>27</v>
      </c>
      <c r="B22" s="190">
        <f>'Тарифи на розподіл та передачу'!B22*'Вихідні дані'!$B$39</f>
        <v>42240</v>
      </c>
      <c r="C22" s="190">
        <f>'Тарифи на розподіл та передачу'!C22*'Вихідні дані'!$B$39</f>
        <v>160</v>
      </c>
      <c r="D22" s="150"/>
      <c r="E22" s="162"/>
      <c r="F22" s="162"/>
      <c r="G22" s="48">
        <f>'Тарифи на розподіл та передачу'!G22*'Вихідні дані'!B24</f>
        <v>101998.1973</v>
      </c>
      <c r="H22" s="48">
        <f>'Тарифи на розподіл та передачу'!H22*'Вихідні дані'!B25</f>
        <v>28922.58805</v>
      </c>
      <c r="I22" s="162"/>
      <c r="J22" s="162"/>
      <c r="K22" s="162"/>
      <c r="L22" s="191"/>
      <c r="M22" s="190">
        <f>'Тарифи на розподіл та передачу'!M22*'Вихідні дані'!$B$38</f>
        <v>9200.612364</v>
      </c>
      <c r="N22" s="192">
        <f>'Тарифи на розподіл та передачу'!N22*'Вихідні дані'!$B$40</f>
        <v>5</v>
      </c>
      <c r="O22" s="190">
        <f>'Тарифи на розподіл та передачу'!O22*'Вихідні дані'!$B$38</f>
        <v>1984.445804</v>
      </c>
      <c r="P22" s="190">
        <v>0.0</v>
      </c>
      <c r="Q22" s="149">
        <f>'Тарифи на розподіл та передачу'!Q22*'Вихідні дані'!$B$38</f>
        <v>68733.98648</v>
      </c>
      <c r="R22" s="193">
        <f t="shared" si="4"/>
        <v>253244.83</v>
      </c>
      <c r="S22" s="194">
        <f t="shared" si="5"/>
        <v>58246.31089</v>
      </c>
      <c r="T22" s="157">
        <f t="shared" si="6"/>
        <v>311491.1409</v>
      </c>
      <c r="U22" s="195">
        <f>T22/'Вихідні дані'!$B$38</f>
        <v>0.3453258882</v>
      </c>
      <c r="V22" s="196">
        <f>T22/'Вихідні дані'!$B$1</f>
        <v>69498.24651</v>
      </c>
      <c r="W22" s="160">
        <f>U22/'Вихідні дані'!$B$1</f>
        <v>0.07704727537</v>
      </c>
    </row>
    <row r="23" outlineLevel="1">
      <c r="A23" s="189" t="s">
        <v>62</v>
      </c>
      <c r="B23" s="190">
        <f>'Тарифи на розподіл та передачу'!B23*'Вихідні дані'!$B$39</f>
        <v>42240</v>
      </c>
      <c r="C23" s="190">
        <f>'Тарифи на розподіл та передачу'!C23*'Вихідні дані'!$B$39</f>
        <v>160</v>
      </c>
      <c r="D23" s="150"/>
      <c r="E23" s="162"/>
      <c r="F23" s="162"/>
      <c r="G23" s="162"/>
      <c r="H23" s="162"/>
      <c r="I23" s="48">
        <f>'Тарифи на розподіл та передачу'!I23*'Вихідні дані'!$B$10</f>
        <v>42540.89566</v>
      </c>
      <c r="J23" s="48">
        <f>'Тарифи на розподіл та передачу'!J23*'Вихідні дані'!$B$11</f>
        <v>21088.58675</v>
      </c>
      <c r="K23" s="48">
        <f>'Тарифи на розподіл та передачу'!K23*'Вихідні дані'!$B$12</f>
        <v>42194.89163</v>
      </c>
      <c r="L23" s="191"/>
      <c r="M23" s="190">
        <f>'Тарифи на розподіл та передачу'!M23*'Вихідні дані'!$B$38</f>
        <v>9200.612364</v>
      </c>
      <c r="N23" s="192">
        <f>'Тарифи на розподіл та передачу'!N23*'Вихідні дані'!$B$40</f>
        <v>5</v>
      </c>
      <c r="O23" s="190">
        <f>'Тарифи на розподіл та передачу'!O23*'Вихідні дані'!$B$38</f>
        <v>1984.445804</v>
      </c>
      <c r="P23" s="190">
        <v>0.0</v>
      </c>
      <c r="Q23" s="149">
        <f>'Тарифи на розподіл та передачу'!Q23*'Вихідні дані'!$B$38</f>
        <v>68733.98648</v>
      </c>
      <c r="R23" s="193">
        <f t="shared" si="4"/>
        <v>228148.4187</v>
      </c>
      <c r="S23" s="194">
        <f t="shared" si="5"/>
        <v>52474.1363</v>
      </c>
      <c r="T23" s="157">
        <f t="shared" si="6"/>
        <v>280622.555</v>
      </c>
      <c r="U23" s="195">
        <f>T23/'Вихідні дані'!$B$38</f>
        <v>0.3111042991</v>
      </c>
      <c r="V23" s="196">
        <f>T23/'Вихідні дані'!$B$1</f>
        <v>62611.01182</v>
      </c>
      <c r="W23" s="160">
        <f>U23/'Вихідні дані'!$B$1</f>
        <v>0.06941193644</v>
      </c>
    </row>
    <row r="24" outlineLevel="1">
      <c r="A24" s="197" t="s">
        <v>63</v>
      </c>
      <c r="B24" s="198">
        <f>'Тарифи на розподіл та передачу'!B24*'Вихідні дані'!$B$39</f>
        <v>42240</v>
      </c>
      <c r="C24" s="198">
        <f>'Тарифи на розподіл та передачу'!C24*'Вихідні дані'!$B$39</f>
        <v>160</v>
      </c>
      <c r="D24" s="168"/>
      <c r="E24" s="199"/>
      <c r="F24" s="199"/>
      <c r="G24" s="199"/>
      <c r="H24" s="199"/>
      <c r="I24" s="200">
        <f>'Тарифи на розподіл та передачу'!I24*'Вихідні дані'!$B$10</f>
        <v>40955.65555</v>
      </c>
      <c r="J24" s="200">
        <f>'Тарифи на розподіл та передачу'!J24*'Вихідні дані'!$B$11</f>
        <v>20160.71862</v>
      </c>
      <c r="K24" s="200">
        <f>'Тарифи на розподіл та передачу'!K24*'Вихідні дані'!$B$12</f>
        <v>41340.00236</v>
      </c>
      <c r="L24" s="201"/>
      <c r="M24" s="198">
        <f>'Тарифи на розподіл та передачу'!M24*'Вихідні дані'!$B$38</f>
        <v>9200.612364</v>
      </c>
      <c r="N24" s="202">
        <f>'Тарифи на розподіл та передачу'!N24*'Вихідні дані'!$B$40</f>
        <v>5</v>
      </c>
      <c r="O24" s="198">
        <f>'Тарифи на розподіл та передачу'!O24*'Вихідні дані'!$B$38</f>
        <v>1984.445804</v>
      </c>
      <c r="P24" s="198">
        <v>0.0</v>
      </c>
      <c r="Q24" s="167">
        <f>'Тарифи на розподіл та передачу'!Q24*'Вихідні дані'!$B$38</f>
        <v>68733.98648</v>
      </c>
      <c r="R24" s="203">
        <f t="shared" si="4"/>
        <v>224780.4212</v>
      </c>
      <c r="S24" s="204">
        <f t="shared" si="5"/>
        <v>51699.49687</v>
      </c>
      <c r="T24" s="176">
        <f t="shared" si="6"/>
        <v>276479.9181</v>
      </c>
      <c r="U24" s="205">
        <f>T24/'Вихідні дані'!$B$38</f>
        <v>0.3065116812</v>
      </c>
      <c r="V24" s="206">
        <f>T24/'Вихідні дані'!$B$1</f>
        <v>61686.7287</v>
      </c>
      <c r="W24" s="179">
        <f>U24/'Вихідні дані'!$B$1</f>
        <v>0.06838725597</v>
      </c>
    </row>
    <row r="25">
      <c r="A25" s="134" t="s">
        <v>64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9"/>
    </row>
    <row r="26" outlineLevel="1">
      <c r="A26" s="207" t="s">
        <v>13</v>
      </c>
      <c r="B26" s="181">
        <f>'Тарифи на розподіл та передачу'!B26*'Вихідні дані'!$B$39</f>
        <v>27100</v>
      </c>
      <c r="C26" s="181">
        <f>'Тарифи на розподіл та передачу'!C26*'Вихідні дані'!$B$39</f>
        <v>380</v>
      </c>
      <c r="D26" s="137">
        <f>'Тарифи на розподіл та передачу'!D26*'Вихідні дані'!$B$38</f>
        <v>39553.61296</v>
      </c>
      <c r="E26" s="182"/>
      <c r="F26" s="182"/>
      <c r="G26" s="182"/>
      <c r="H26" s="182"/>
      <c r="I26" s="182"/>
      <c r="J26" s="182"/>
      <c r="K26" s="182"/>
      <c r="L26" s="183"/>
      <c r="M26" s="181">
        <f>'Тарифи на розподіл та передачу'!M26*'Вихідні дані'!$B$38</f>
        <v>9182.571948</v>
      </c>
      <c r="N26" s="184">
        <f>'Тарифи на розподіл та передачу'!N26*'Вихідні дані'!$B$40</f>
        <v>14.59</v>
      </c>
      <c r="O26" s="181">
        <f>'Тарифи на розподіл та передачу'!O26*'Вихідні дані'!$B$38</f>
        <v>1984.445804</v>
      </c>
      <c r="P26" s="181">
        <v>0.0</v>
      </c>
      <c r="Q26" s="136">
        <f>'Тарифи на розподіл та передачу'!Q26*'Вихідні дані'!$B$38</f>
        <v>68733.98648</v>
      </c>
      <c r="R26" s="142">
        <f t="shared" ref="R26:R31" si="7">SUM(B26:Q26)</f>
        <v>146949.2072</v>
      </c>
      <c r="S26" s="186">
        <f t="shared" ref="S26:S31" si="8">R26/100%*23%</f>
        <v>33798.31765</v>
      </c>
      <c r="T26" s="144">
        <f t="shared" ref="T26:T31" si="9">SUM(R26:S26)</f>
        <v>180747.5248</v>
      </c>
      <c r="U26" s="187">
        <f>T26/'Вихідні дані'!$B$38</f>
        <v>0.2003806573</v>
      </c>
      <c r="V26" s="188">
        <f>T26/'Вихідні дані'!$B$1</f>
        <v>40327.42634</v>
      </c>
      <c r="W26" s="147">
        <f>U26/'Вихідні дані'!$B$1</f>
        <v>0.04470786643</v>
      </c>
    </row>
    <row r="27" outlineLevel="1">
      <c r="A27" s="208" t="s">
        <v>59</v>
      </c>
      <c r="B27" s="190">
        <f>'Тарифи на розподіл та передачу'!B27*'Вихідні дані'!$B$39</f>
        <v>27100</v>
      </c>
      <c r="C27" s="190">
        <f>'Тарифи на розподіл та передачу'!C27*'Вихідні дані'!$B$39</f>
        <v>380</v>
      </c>
      <c r="D27" s="209">
        <f>'Тарифи на розподіл та передачу'!D27*'Вихідні дані'!$B$38</f>
        <v>39553.61296</v>
      </c>
      <c r="E27" s="162"/>
      <c r="F27" s="162"/>
      <c r="G27" s="162"/>
      <c r="H27" s="162"/>
      <c r="I27" s="162"/>
      <c r="J27" s="162"/>
      <c r="K27" s="162"/>
      <c r="L27" s="191"/>
      <c r="M27" s="190">
        <f>'Тарифи на розподіл та передачу'!M27*'Вихідні дані'!$B$38</f>
        <v>9182.571948</v>
      </c>
      <c r="N27" s="192">
        <f>'Тарифи на розподіл та передачу'!N27*'Вихідні дані'!$B$40</f>
        <v>14.59</v>
      </c>
      <c r="O27" s="190">
        <f>'Тарифи на розподіл та передачу'!O27*'Вихідні дані'!$B$38</f>
        <v>1984.445804</v>
      </c>
      <c r="P27" s="190">
        <v>0.0</v>
      </c>
      <c r="Q27" s="149">
        <f>'Тарифи на розподіл та передачу'!Q27*'Вихідні дані'!$B$38</f>
        <v>68733.98648</v>
      </c>
      <c r="R27" s="155">
        <f t="shared" si="7"/>
        <v>146949.2072</v>
      </c>
      <c r="S27" s="194">
        <f t="shared" si="8"/>
        <v>33798.31765</v>
      </c>
      <c r="T27" s="157">
        <f t="shared" si="9"/>
        <v>180747.5248</v>
      </c>
      <c r="U27" s="195">
        <f>T27/'Вихідні дані'!$B$38</f>
        <v>0.2003806573</v>
      </c>
      <c r="V27" s="196">
        <f>T27/'Вихідні дані'!$B$1</f>
        <v>40327.42634</v>
      </c>
      <c r="W27" s="160">
        <f>U27/'Вихідні дані'!$B$1</f>
        <v>0.04470786643</v>
      </c>
    </row>
    <row r="28" outlineLevel="1">
      <c r="A28" s="208" t="s">
        <v>65</v>
      </c>
      <c r="B28" s="190">
        <f>'Тарифи на розподіл та передачу'!B28*'Вихідні дані'!$B$39</f>
        <v>27100</v>
      </c>
      <c r="C28" s="190">
        <f>'Тарифи на розподіл та передачу'!C28*'Вихідні дані'!$B$39</f>
        <v>380</v>
      </c>
      <c r="D28" s="209">
        <f>'Тарифи на розподіл та передачу'!D28*'Вихідні дані'!$B$38</f>
        <v>39553.61296</v>
      </c>
      <c r="E28" s="162"/>
      <c r="F28" s="162"/>
      <c r="G28" s="162"/>
      <c r="H28" s="162"/>
      <c r="I28" s="162"/>
      <c r="J28" s="162"/>
      <c r="K28" s="162"/>
      <c r="L28" s="191"/>
      <c r="M28" s="190">
        <f>'Тарифи на розподіл та передачу'!M28*'Вихідні дані'!$B$38</f>
        <v>9182.571948</v>
      </c>
      <c r="N28" s="192">
        <f>'Тарифи на розподіл та передачу'!N28*'Вихідні дані'!$B$40</f>
        <v>14.59</v>
      </c>
      <c r="O28" s="190">
        <f>'Тарифи на розподіл та передачу'!O28*'Вихідні дані'!$B$38</f>
        <v>1984.445804</v>
      </c>
      <c r="P28" s="190">
        <v>0.0</v>
      </c>
      <c r="Q28" s="149">
        <f>'Тарифи на розподіл та передачу'!Q28*'Вихідні дані'!$B$38</f>
        <v>68733.98648</v>
      </c>
      <c r="R28" s="155">
        <f t="shared" si="7"/>
        <v>146949.2072</v>
      </c>
      <c r="S28" s="194">
        <f t="shared" si="8"/>
        <v>33798.31765</v>
      </c>
      <c r="T28" s="157">
        <f t="shared" si="9"/>
        <v>180747.5248</v>
      </c>
      <c r="U28" s="195">
        <f>T28/'Вихідні дані'!$B$38</f>
        <v>0.2003806573</v>
      </c>
      <c r="V28" s="196">
        <f>T28/'Вихідні дані'!$B$1</f>
        <v>40327.42634</v>
      </c>
      <c r="W28" s="160">
        <f>U28/'Вихідні дані'!$B$1</f>
        <v>0.04470786643</v>
      </c>
    </row>
    <row r="29" outlineLevel="1">
      <c r="A29" s="208" t="s">
        <v>25</v>
      </c>
      <c r="B29" s="190">
        <f>'Тарифи на розподіл та передачу'!B29*'Вихідні дані'!$B$39</f>
        <v>26820</v>
      </c>
      <c r="C29" s="190">
        <f>'Тарифи на розподіл та передачу'!C29*'Вихідні дані'!$B$39</f>
        <v>160</v>
      </c>
      <c r="D29" s="209">
        <f>'Тарифи на розподіл та передачу'!D29*'Вихідні дані'!$B$38</f>
        <v>87586.22162</v>
      </c>
      <c r="E29" s="162"/>
      <c r="F29" s="162"/>
      <c r="G29" s="162"/>
      <c r="H29" s="162"/>
      <c r="I29" s="162"/>
      <c r="J29" s="162"/>
      <c r="K29" s="162"/>
      <c r="L29" s="191"/>
      <c r="M29" s="190">
        <f>'Тарифи на розподіл та передачу'!M29*'Вихідні дані'!$B$38</f>
        <v>9200.612364</v>
      </c>
      <c r="N29" s="192">
        <f>'Тарифи на розподіл та передачу'!N29*'Вихідні дані'!$B$40</f>
        <v>10</v>
      </c>
      <c r="O29" s="190">
        <f>'Тарифи на розподіл та передачу'!O29*'Вихідні дані'!$B$38</f>
        <v>1984.445804</v>
      </c>
      <c r="P29" s="190">
        <v>0.0</v>
      </c>
      <c r="Q29" s="149">
        <f>'Тарифи на розподіл та передачу'!Q29*'Вихідні дані'!$B$38</f>
        <v>68733.98648</v>
      </c>
      <c r="R29" s="155">
        <f t="shared" si="7"/>
        <v>194495.2663</v>
      </c>
      <c r="S29" s="194">
        <f t="shared" si="8"/>
        <v>44733.91124</v>
      </c>
      <c r="T29" s="157">
        <f t="shared" si="9"/>
        <v>239229.1775</v>
      </c>
      <c r="U29" s="195">
        <f>T29/'Вихідні дані'!$B$38</f>
        <v>0.265214696</v>
      </c>
      <c r="V29" s="196">
        <f>T29/'Вихідні дані'!$B$1</f>
        <v>53375.54161</v>
      </c>
      <c r="W29" s="160">
        <f>U29/'Вихідні дані'!$B$1</f>
        <v>0.05917329227</v>
      </c>
    </row>
    <row r="30" outlineLevel="1">
      <c r="A30" s="208" t="s">
        <v>26</v>
      </c>
      <c r="B30" s="190">
        <f>'Тарифи на розподіл та передачу'!B30*'Вихідні дані'!$B$39</f>
        <v>26820</v>
      </c>
      <c r="C30" s="190">
        <f>'Тарифи на розподіл та передачу'!C30*'Вихідні дані'!$B$39</f>
        <v>160</v>
      </c>
      <c r="D30" s="209">
        <f>'Тарифи на розподіл та передачу'!D30*'Вихідні дані'!$B$38</f>
        <v>87586.22162</v>
      </c>
      <c r="E30" s="162"/>
      <c r="F30" s="162"/>
      <c r="G30" s="162"/>
      <c r="H30" s="162"/>
      <c r="I30" s="162"/>
      <c r="J30" s="162"/>
      <c r="K30" s="162"/>
      <c r="L30" s="191"/>
      <c r="M30" s="190">
        <f>'Тарифи на розподіл та передачу'!M30*'Вихідні дані'!$B$38</f>
        <v>9200.612364</v>
      </c>
      <c r="N30" s="192">
        <f>'Тарифи на розподіл та передачу'!N30*'Вихідні дані'!$B$40</f>
        <v>10</v>
      </c>
      <c r="O30" s="190">
        <f>'Тарифи на розподіл та передачу'!O30*'Вихідні дані'!$B$38</f>
        <v>1984.445804</v>
      </c>
      <c r="P30" s="190">
        <v>0.0</v>
      </c>
      <c r="Q30" s="149">
        <f>'Тарифи на розподіл та передачу'!Q30*'Вихідні дані'!$B$38</f>
        <v>68733.98648</v>
      </c>
      <c r="R30" s="155">
        <f t="shared" si="7"/>
        <v>194495.2663</v>
      </c>
      <c r="S30" s="194">
        <f t="shared" si="8"/>
        <v>44733.91124</v>
      </c>
      <c r="T30" s="157">
        <f t="shared" si="9"/>
        <v>239229.1775</v>
      </c>
      <c r="U30" s="195">
        <f>T30/'Вихідні дані'!$B$38</f>
        <v>0.265214696</v>
      </c>
      <c r="V30" s="196">
        <f>T30/'Вихідні дані'!$B$1</f>
        <v>53375.54161</v>
      </c>
      <c r="W30" s="160">
        <f>U30/'Вихідні дані'!$B$1</f>
        <v>0.05917329227</v>
      </c>
    </row>
    <row r="31" outlineLevel="1">
      <c r="A31" s="210" t="s">
        <v>27</v>
      </c>
      <c r="B31" s="198">
        <f>'Тарифи на розподіл та передачу'!B31*'Вихідні дані'!$B$39</f>
        <v>26820</v>
      </c>
      <c r="C31" s="198">
        <f>'Тарифи на розподіл та передачу'!C31*'Вихідні дані'!$B$39</f>
        <v>160</v>
      </c>
      <c r="D31" s="211">
        <f>'Тарифи на розподіл та передачу'!D31*'Вихідні дані'!$B$38</f>
        <v>87586.22162</v>
      </c>
      <c r="E31" s="199"/>
      <c r="F31" s="199"/>
      <c r="G31" s="199"/>
      <c r="H31" s="199"/>
      <c r="I31" s="199"/>
      <c r="J31" s="199"/>
      <c r="K31" s="199"/>
      <c r="L31" s="201"/>
      <c r="M31" s="198">
        <f>'Тарифи на розподіл та передачу'!M31*'Вихідні дані'!$B$38</f>
        <v>9200.612364</v>
      </c>
      <c r="N31" s="202">
        <f>'Тарифи на розподіл та передачу'!N31*'Вихідні дані'!$B$40</f>
        <v>10</v>
      </c>
      <c r="O31" s="198">
        <f>'Тарифи на розподіл та передачу'!O31*'Вихідні дані'!$B$38</f>
        <v>1984.445804</v>
      </c>
      <c r="P31" s="198">
        <v>0.0</v>
      </c>
      <c r="Q31" s="167">
        <f>'Тарифи на розподіл та передачу'!Q31*'Вихідні дані'!$B$38</f>
        <v>68733.98648</v>
      </c>
      <c r="R31" s="174">
        <f t="shared" si="7"/>
        <v>194495.2663</v>
      </c>
      <c r="S31" s="204">
        <f t="shared" si="8"/>
        <v>44733.91124</v>
      </c>
      <c r="T31" s="176">
        <f t="shared" si="9"/>
        <v>239229.1775</v>
      </c>
      <c r="U31" s="205">
        <f>T31/'Вихідні дані'!$B$38</f>
        <v>0.265214696</v>
      </c>
      <c r="V31" s="206">
        <f>T31/'Вихідні дані'!$B$1</f>
        <v>53375.54161</v>
      </c>
      <c r="W31" s="179">
        <f>U31/'Вихідні дані'!$B$1</f>
        <v>0.05917329227</v>
      </c>
    </row>
  </sheetData>
  <mergeCells count="18">
    <mergeCell ref="C1:M1"/>
    <mergeCell ref="D2:L2"/>
    <mergeCell ref="D4:L4"/>
    <mergeCell ref="M2:M3"/>
    <mergeCell ref="N2:N3"/>
    <mergeCell ref="O2:O3"/>
    <mergeCell ref="P2:P3"/>
    <mergeCell ref="Q2:Q3"/>
    <mergeCell ref="A5:W5"/>
    <mergeCell ref="A15:W15"/>
    <mergeCell ref="A25:W25"/>
    <mergeCell ref="N1:Q1"/>
    <mergeCell ref="R1:R3"/>
    <mergeCell ref="S1:S3"/>
    <mergeCell ref="T1:W3"/>
    <mergeCell ref="A2:A3"/>
    <mergeCell ref="B2:B3"/>
    <mergeCell ref="C2:C3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51C75"/>
    <outlinePr summaryBelow="0" summaryRight="0"/>
  </sheetPr>
  <sheetViews>
    <sheetView workbookViewId="0"/>
  </sheetViews>
  <sheetFormatPr customHeight="1" defaultColWidth="12.63" defaultRowHeight="15.75" outlineLevelRow="1"/>
  <cols>
    <col customWidth="1" min="1" max="1" width="10.38"/>
    <col customWidth="1" min="2" max="2" width="10.0"/>
    <col customWidth="1" min="3" max="3" width="9.13"/>
    <col customWidth="1" min="4" max="4" width="9.5"/>
    <col customWidth="1" min="5" max="5" width="8.13"/>
    <col customWidth="1" min="6" max="6" width="9.0"/>
    <col customWidth="1" min="7" max="7" width="8.88"/>
    <col customWidth="1" min="8" max="8" width="9.5"/>
    <col customWidth="1" min="9" max="9" width="9.0"/>
    <col customWidth="1" min="10" max="10" width="10.63"/>
    <col customWidth="1" min="11" max="11" width="9.5"/>
    <col customWidth="1" min="12" max="12" width="10.63"/>
    <col customWidth="1" min="13" max="13" width="11.38"/>
    <col customWidth="1" min="14" max="14" width="10.25"/>
    <col customWidth="1" min="15" max="15" width="9.13"/>
    <col customWidth="1" min="16" max="16" width="10.75"/>
    <col customWidth="1" min="17" max="17" width="7.88"/>
  </cols>
  <sheetData>
    <row r="1">
      <c r="A1" s="212" t="s">
        <v>11</v>
      </c>
      <c r="B1" s="213" t="s">
        <v>66</v>
      </c>
      <c r="C1" s="65"/>
      <c r="D1" s="65"/>
      <c r="E1" s="65"/>
      <c r="F1" s="65"/>
      <c r="G1" s="65"/>
      <c r="H1" s="65"/>
      <c r="I1" s="65"/>
      <c r="J1" s="128"/>
      <c r="K1" s="214" t="s">
        <v>67</v>
      </c>
      <c r="L1" s="215" t="s">
        <v>85</v>
      </c>
      <c r="M1" s="216" t="s">
        <v>79</v>
      </c>
      <c r="N1" s="217" t="s">
        <v>86</v>
      </c>
      <c r="O1" s="106"/>
      <c r="P1" s="106"/>
      <c r="Q1" s="107"/>
    </row>
    <row r="2">
      <c r="A2" s="117"/>
      <c r="B2" s="218" t="s">
        <v>14</v>
      </c>
      <c r="C2" s="219" t="s">
        <v>16</v>
      </c>
      <c r="D2" s="219" t="s">
        <v>17</v>
      </c>
      <c r="E2" s="219" t="s">
        <v>48</v>
      </c>
      <c r="F2" s="219" t="s">
        <v>49</v>
      </c>
      <c r="G2" s="219" t="s">
        <v>19</v>
      </c>
      <c r="H2" s="219" t="s">
        <v>20</v>
      </c>
      <c r="I2" s="219" t="s">
        <v>50</v>
      </c>
      <c r="J2" s="220" t="s">
        <v>68</v>
      </c>
      <c r="K2" s="221" t="s">
        <v>69</v>
      </c>
      <c r="L2" s="222"/>
      <c r="M2" s="223"/>
      <c r="N2" s="125"/>
      <c r="O2" s="125"/>
      <c r="P2" s="125"/>
      <c r="Q2" s="126"/>
    </row>
    <row r="3">
      <c r="A3" s="131" t="s">
        <v>51</v>
      </c>
      <c r="B3" s="130" t="s">
        <v>53</v>
      </c>
      <c r="C3" s="65"/>
      <c r="D3" s="65"/>
      <c r="E3" s="65"/>
      <c r="F3" s="65"/>
      <c r="G3" s="65"/>
      <c r="H3" s="65"/>
      <c r="I3" s="65"/>
      <c r="J3" s="128"/>
      <c r="K3" s="129"/>
      <c r="L3" s="129" t="s">
        <v>81</v>
      </c>
      <c r="M3" s="224" t="s">
        <v>82</v>
      </c>
      <c r="N3" s="224" t="s">
        <v>81</v>
      </c>
      <c r="O3" s="129" t="s">
        <v>87</v>
      </c>
      <c r="P3" s="129" t="s">
        <v>83</v>
      </c>
      <c r="Q3" s="133" t="s">
        <v>88</v>
      </c>
    </row>
    <row r="4">
      <c r="A4" s="225" t="s">
        <v>70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7"/>
    </row>
    <row r="5" outlineLevel="1">
      <c r="A5" s="228" t="s">
        <v>13</v>
      </c>
      <c r="B5" s="137">
        <f>'Тарифи на активну енергію'!B5*'Вихідні дані'!$B$38</f>
        <v>420341.7021</v>
      </c>
      <c r="C5" s="138"/>
      <c r="D5" s="138"/>
      <c r="E5" s="138"/>
      <c r="F5" s="138"/>
      <c r="G5" s="138"/>
      <c r="H5" s="138"/>
      <c r="I5" s="138"/>
      <c r="J5" s="229"/>
      <c r="K5" s="230">
        <f>'Тарифи на активну енергію'!K5*'Вихідні дані'!$B$40</f>
        <v>200</v>
      </c>
      <c r="L5" s="231">
        <f t="shared" ref="L5:L13" si="1">SUM(B5:K5)</f>
        <v>420541.7021</v>
      </c>
      <c r="M5" s="232">
        <f t="shared" ref="M5:M13" si="2">L5/100%*23%</f>
        <v>96724.59149</v>
      </c>
      <c r="N5" s="233">
        <f t="shared" ref="N5:N13" si="3">SUM(L5:M5)</f>
        <v>517266.2936</v>
      </c>
      <c r="O5" s="145">
        <f>N5/'Вихідні дані'!$B$38</f>
        <v>0.573452721</v>
      </c>
      <c r="P5" s="234">
        <f>N5/'Вихідні дані'!$B$1</f>
        <v>115409.7041</v>
      </c>
      <c r="Q5" s="147">
        <f>O5/'Вихідні дані'!$B$1</f>
        <v>0.1279457209</v>
      </c>
    </row>
    <row r="6" outlineLevel="1">
      <c r="A6" s="235" t="s">
        <v>59</v>
      </c>
      <c r="B6" s="236"/>
      <c r="C6" s="237">
        <f>'Тарифи на активну енергію'!C6*'Вихідні дані'!B7</f>
        <v>79764.4848</v>
      </c>
      <c r="D6" s="237">
        <f>'Тарифи на активну енергію'!D6*'Вихідні дані'!B8</f>
        <v>325050.7643</v>
      </c>
      <c r="E6" s="238"/>
      <c r="F6" s="238"/>
      <c r="G6" s="238"/>
      <c r="H6" s="238"/>
      <c r="I6" s="238"/>
      <c r="J6" s="239"/>
      <c r="K6" s="240">
        <f>'Тарифи на активну енергію'!K6*'Вихідні дані'!$B$40</f>
        <v>200</v>
      </c>
      <c r="L6" s="241">
        <f t="shared" si="1"/>
        <v>405015.2491</v>
      </c>
      <c r="M6" s="242">
        <f t="shared" si="2"/>
        <v>93153.50729</v>
      </c>
      <c r="N6" s="243">
        <f t="shared" si="3"/>
        <v>498168.7564</v>
      </c>
      <c r="O6" s="158">
        <f>N6/'Вихідні дані'!$B$38</f>
        <v>0.5522807737</v>
      </c>
      <c r="P6" s="244">
        <f>N6/'Вихідні дані'!$B$1</f>
        <v>111148.7631</v>
      </c>
      <c r="Q6" s="160">
        <f>O6/'Вихідні дані'!$B$1</f>
        <v>0.1232219486</v>
      </c>
    </row>
    <row r="7" outlineLevel="1">
      <c r="A7" s="235" t="s">
        <v>65</v>
      </c>
      <c r="B7" s="236"/>
      <c r="C7" s="238"/>
      <c r="D7" s="238"/>
      <c r="E7" s="238"/>
      <c r="F7" s="238"/>
      <c r="G7" s="237">
        <f>'Тарифи на активну енергію'!G7*'Вихідні дані'!B10</f>
        <v>102932.0293</v>
      </c>
      <c r="H7" s="237">
        <f>'Тарифи на активну енергію'!H7*'Вихідні дані'!B11</f>
        <v>40677.7386</v>
      </c>
      <c r="I7" s="237">
        <f>'Тарифи на активну енергію'!I7*'Вихідні дані'!B12</f>
        <v>265626.3077</v>
      </c>
      <c r="J7" s="239"/>
      <c r="K7" s="240">
        <f>'Тарифи на активну енергію'!K7*'Вихідні дані'!$B$40</f>
        <v>200</v>
      </c>
      <c r="L7" s="241">
        <f t="shared" si="1"/>
        <v>409436.0756</v>
      </c>
      <c r="M7" s="242">
        <f t="shared" si="2"/>
        <v>94170.29738</v>
      </c>
      <c r="N7" s="243">
        <f t="shared" si="3"/>
        <v>503606.373</v>
      </c>
      <c r="O7" s="158">
        <f>N7/'Вихідні дані'!$B$38</f>
        <v>0.5583090343</v>
      </c>
      <c r="P7" s="244">
        <f>N7/'Вихідні дані'!$B$1</f>
        <v>112361.9752</v>
      </c>
      <c r="Q7" s="160">
        <f>O7/'Вихідні дані'!$B$1</f>
        <v>0.1245669421</v>
      </c>
    </row>
    <row r="8" outlineLevel="1">
      <c r="A8" s="235" t="s">
        <v>71</v>
      </c>
      <c r="B8" s="236"/>
      <c r="C8" s="238"/>
      <c r="D8" s="238"/>
      <c r="E8" s="238"/>
      <c r="F8" s="238"/>
      <c r="G8" s="237">
        <f>'Тарифи на активну енергію'!G8*'Вихідні дані'!B14</f>
        <v>77072.2755</v>
      </c>
      <c r="H8" s="237">
        <f>'Тарифи на активну енергію'!H8*'Вихідні дані'!B15</f>
        <v>17187.80886</v>
      </c>
      <c r="I8" s="237">
        <f>'Тарифи на активну енергію'!I8*'Вихідні дані'!B16</f>
        <v>198106.8627</v>
      </c>
      <c r="J8" s="245">
        <f>'Тарифи на активну енергію'!J8*'Вихідні дані'!B17</f>
        <v>96667.79685</v>
      </c>
      <c r="K8" s="240">
        <f>'Тарифи на активну енергію'!K8*'Вихідні дані'!$B$40</f>
        <v>600</v>
      </c>
      <c r="L8" s="241">
        <f t="shared" si="1"/>
        <v>389634.7439</v>
      </c>
      <c r="M8" s="242">
        <f t="shared" si="2"/>
        <v>89615.9911</v>
      </c>
      <c r="N8" s="243">
        <f t="shared" si="3"/>
        <v>479250.735</v>
      </c>
      <c r="O8" s="158">
        <f>N8/'Вихідні дані'!$B$38</f>
        <v>0.5313078417</v>
      </c>
      <c r="P8" s="244">
        <f>N8/'Вихідні дані'!$B$1</f>
        <v>106927.8748</v>
      </c>
      <c r="Q8" s="160">
        <f>O8/'Вихідні дані'!$B$1</f>
        <v>0.1185425796</v>
      </c>
    </row>
    <row r="9" outlineLevel="1">
      <c r="A9" s="235" t="s">
        <v>25</v>
      </c>
      <c r="B9" s="209">
        <f>'Тарифи на активну енергію'!B9*'Вихідні дані'!$B$19</f>
        <v>429361.9103</v>
      </c>
      <c r="C9" s="238"/>
      <c r="D9" s="238"/>
      <c r="E9" s="238"/>
      <c r="F9" s="238"/>
      <c r="G9" s="238"/>
      <c r="H9" s="238"/>
      <c r="I9" s="238"/>
      <c r="J9" s="239"/>
      <c r="K9" s="240">
        <f>'Тарифи на активну енергію'!K9*'Вихідні дані'!$B$40</f>
        <v>75</v>
      </c>
      <c r="L9" s="241">
        <f t="shared" si="1"/>
        <v>429436.9103</v>
      </c>
      <c r="M9" s="242">
        <f t="shared" si="2"/>
        <v>98770.48937</v>
      </c>
      <c r="N9" s="243">
        <f t="shared" si="3"/>
        <v>528207.3997</v>
      </c>
      <c r="O9" s="158">
        <f>N9/'Вихідні дані'!$B$38</f>
        <v>0.5855822704</v>
      </c>
      <c r="P9" s="244">
        <f>N9/'Вихідні дані'!$B$1</f>
        <v>117850.8255</v>
      </c>
      <c r="Q9" s="160">
        <f>O9/'Вихідні дані'!$B$1</f>
        <v>0.1306520014</v>
      </c>
    </row>
    <row r="10" outlineLevel="1">
      <c r="A10" s="235" t="s">
        <v>26</v>
      </c>
      <c r="B10" s="236"/>
      <c r="C10" s="237">
        <f>'Тарифи на активну енергію'!C10*'Вихідні дані'!B21</f>
        <v>86046.3032</v>
      </c>
      <c r="D10" s="237">
        <f>'Тарифи на активну енергію'!D10*'Вихідні дані'!B22</f>
        <v>331854.1524</v>
      </c>
      <c r="E10" s="238"/>
      <c r="F10" s="238"/>
      <c r="G10" s="238"/>
      <c r="H10" s="238"/>
      <c r="I10" s="238"/>
      <c r="J10" s="239"/>
      <c r="K10" s="240">
        <f>'Тарифи на активну енергію'!K10*'Вихідні дані'!$B$40</f>
        <v>75</v>
      </c>
      <c r="L10" s="241">
        <f t="shared" si="1"/>
        <v>417975.4556</v>
      </c>
      <c r="M10" s="242">
        <f t="shared" si="2"/>
        <v>96134.35479</v>
      </c>
      <c r="N10" s="243">
        <f t="shared" si="3"/>
        <v>514109.8104</v>
      </c>
      <c r="O10" s="158">
        <f>N10/'Вихідні дані'!$B$38</f>
        <v>0.5699533747</v>
      </c>
      <c r="P10" s="244">
        <f>N10/'Вихідні дані'!$B$1</f>
        <v>114705.4463</v>
      </c>
      <c r="Q10" s="160">
        <f>O10/'Вихідні дані'!$B$1</f>
        <v>0.1271649653</v>
      </c>
    </row>
    <row r="11" outlineLevel="1">
      <c r="A11" s="235" t="s">
        <v>27</v>
      </c>
      <c r="B11" s="236"/>
      <c r="C11" s="238"/>
      <c r="D11" s="238"/>
      <c r="E11" s="237">
        <f>'Тарифи на активну енергію'!E11*'Вихідні дані'!B24</f>
        <v>287077.3556</v>
      </c>
      <c r="F11" s="237">
        <f>'Тарифи на активну енергію'!F11*'Вихідні дані'!B25</f>
        <v>147229.5797</v>
      </c>
      <c r="G11" s="238"/>
      <c r="H11" s="238"/>
      <c r="I11" s="238"/>
      <c r="J11" s="239"/>
      <c r="K11" s="240">
        <f>'Тарифи на активну енергію'!K11*'Вихідні дані'!$B$40</f>
        <v>75</v>
      </c>
      <c r="L11" s="241">
        <f t="shared" si="1"/>
        <v>434381.9354</v>
      </c>
      <c r="M11" s="242">
        <f t="shared" si="2"/>
        <v>99907.84513</v>
      </c>
      <c r="N11" s="243">
        <f t="shared" si="3"/>
        <v>534289.7805</v>
      </c>
      <c r="O11" s="158">
        <f>N11/'Вихідні дані'!$B$38</f>
        <v>0.5923253307</v>
      </c>
      <c r="P11" s="244">
        <f>N11/'Вихідні дані'!$B$1</f>
        <v>119207.8939</v>
      </c>
      <c r="Q11" s="160">
        <f>O11/'Вихідні дані'!$B$1</f>
        <v>0.1321564772</v>
      </c>
    </row>
    <row r="12" outlineLevel="1">
      <c r="A12" s="235" t="s">
        <v>72</v>
      </c>
      <c r="B12" s="236"/>
      <c r="C12" s="238"/>
      <c r="D12" s="238"/>
      <c r="E12" s="238"/>
      <c r="F12" s="238"/>
      <c r="G12" s="237">
        <f>'Тарифи на активну енергію'!G12*'Вихідні дані'!B30</f>
        <v>111183.9642</v>
      </c>
      <c r="H12" s="237">
        <f>'Тарифи на активну енергію'!H12*'Вихідні дані'!B31</f>
        <v>49882.1904</v>
      </c>
      <c r="I12" s="237">
        <f>'Тарифи на активну енергію'!I12*'Вихідні дані'!B32</f>
        <v>258909.3206</v>
      </c>
      <c r="J12" s="239"/>
      <c r="K12" s="240">
        <f>'Тарифи на активну енергію'!K12*'Вихідні дані'!$B$40</f>
        <v>75</v>
      </c>
      <c r="L12" s="241">
        <f t="shared" si="1"/>
        <v>420050.4751</v>
      </c>
      <c r="M12" s="242">
        <f t="shared" si="2"/>
        <v>96611.60928</v>
      </c>
      <c r="N12" s="243">
        <f t="shared" si="3"/>
        <v>516662.0844</v>
      </c>
      <c r="O12" s="158">
        <f>N12/'Вихідні дані'!$B$38</f>
        <v>0.5727828814</v>
      </c>
      <c r="P12" s="244">
        <f>N12/'Вихідні дані'!$B$1</f>
        <v>115274.8961</v>
      </c>
      <c r="Q12" s="160">
        <f>O12/'Вихідні дані'!$B$1</f>
        <v>0.1277962698</v>
      </c>
    </row>
    <row r="13" outlineLevel="1">
      <c r="A13" s="246" t="s">
        <v>73</v>
      </c>
      <c r="B13" s="247"/>
      <c r="C13" s="248"/>
      <c r="D13" s="248"/>
      <c r="E13" s="248"/>
      <c r="F13" s="248"/>
      <c r="G13" s="249">
        <f>'Тарифи на активну енергію'!G13*'Вихідні дані'!B34</f>
        <v>77986.176</v>
      </c>
      <c r="H13" s="249">
        <f>'Тарифи на активну енергію'!H13*'Вихідні дані'!B35</f>
        <v>18761.51382</v>
      </c>
      <c r="I13" s="249">
        <f>'Тарифи на активну енергію'!I13*'Вихідні дані'!B36</f>
        <v>203973.353</v>
      </c>
      <c r="J13" s="250">
        <f>'Тарифи на активну енергію'!J13*'Вихідні дані'!B37</f>
        <v>95024.71815</v>
      </c>
      <c r="K13" s="251">
        <f>'Тарифи на активну енергію'!K13*'Вихідні дані'!$B$40</f>
        <v>300</v>
      </c>
      <c r="L13" s="252">
        <f t="shared" si="1"/>
        <v>396045.7609</v>
      </c>
      <c r="M13" s="253">
        <f t="shared" si="2"/>
        <v>91090.52501</v>
      </c>
      <c r="N13" s="254">
        <f t="shared" si="3"/>
        <v>487136.2859</v>
      </c>
      <c r="O13" s="177">
        <f>N13/'Вихідні дані'!$B$38</f>
        <v>0.5400499358</v>
      </c>
      <c r="P13" s="255">
        <f>N13/'Вихідні дані'!$B$1</f>
        <v>108687.257</v>
      </c>
      <c r="Q13" s="179">
        <f>O13/'Вихідні дані'!$B$1</f>
        <v>0.1204930691</v>
      </c>
    </row>
    <row r="14">
      <c r="A14" s="256" t="s">
        <v>74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9"/>
    </row>
    <row r="15" outlineLevel="1">
      <c r="A15" s="257" t="s">
        <v>13</v>
      </c>
      <c r="B15" s="137">
        <f>'Тарифи на активну енергію'!B15*'Вихідні дані'!B5</f>
        <v>392379.0567</v>
      </c>
      <c r="C15" s="138"/>
      <c r="D15" s="138"/>
      <c r="E15" s="138"/>
      <c r="F15" s="138"/>
      <c r="G15" s="138"/>
      <c r="H15" s="138"/>
      <c r="I15" s="138"/>
      <c r="J15" s="229"/>
      <c r="K15" s="230">
        <f>'Тарифи на активну енергію'!K15*'Вихідні дані'!$B$40</f>
        <v>207</v>
      </c>
      <c r="L15" s="231">
        <f t="shared" ref="L15:L17" si="4">SUM(B15:K15)</f>
        <v>392586.0567</v>
      </c>
      <c r="M15" s="232">
        <f t="shared" ref="M15:M17" si="5">L15/100%*23%</f>
        <v>90294.79304</v>
      </c>
      <c r="N15" s="144">
        <f t="shared" ref="N15:N17" si="6">SUM(L15:M15)</f>
        <v>482880.8497</v>
      </c>
      <c r="O15" s="145">
        <f>N15/'Вихідні дані'!$B$38</f>
        <v>0.5353322662</v>
      </c>
      <c r="P15" s="234">
        <f>N15/'Вихідні дані'!$B$1</f>
        <v>107737.8067</v>
      </c>
      <c r="Q15" s="147">
        <f>O15/'Вихідні дані'!$B$1</f>
        <v>0.1194404878</v>
      </c>
    </row>
    <row r="16" outlineLevel="1">
      <c r="A16" s="258" t="s">
        <v>59</v>
      </c>
      <c r="B16" s="236"/>
      <c r="C16" s="237">
        <f>'Тарифи на активну енергію'!C16*'Вихідні дані'!B7</f>
        <v>71291.3344</v>
      </c>
      <c r="D16" s="237">
        <f>'Тарифи на активну енергію'!D16*'Вихідні дані'!B8</f>
        <v>311443.9881</v>
      </c>
      <c r="E16" s="238"/>
      <c r="F16" s="238"/>
      <c r="G16" s="238"/>
      <c r="H16" s="238"/>
      <c r="I16" s="238"/>
      <c r="J16" s="239"/>
      <c r="K16" s="240">
        <f>'Тарифи на активну енергію'!K16*'Вихідні дані'!$B$40</f>
        <v>207</v>
      </c>
      <c r="L16" s="241">
        <f t="shared" si="4"/>
        <v>382942.3225</v>
      </c>
      <c r="M16" s="242">
        <f t="shared" si="5"/>
        <v>88076.73418</v>
      </c>
      <c r="N16" s="157">
        <f t="shared" si="6"/>
        <v>471019.0567</v>
      </c>
      <c r="O16" s="158">
        <f>N16/'Вихідні дані'!$B$38</f>
        <v>0.5221820231</v>
      </c>
      <c r="P16" s="244">
        <f>N16/'Вихідні дані'!$B$1</f>
        <v>105091.2666</v>
      </c>
      <c r="Q16" s="160">
        <f>O16/'Вихідні дані'!$B$1</f>
        <v>0.1165064755</v>
      </c>
    </row>
    <row r="17" outlineLevel="1">
      <c r="A17" s="258" t="s">
        <v>65</v>
      </c>
      <c r="B17" s="236"/>
      <c r="C17" s="238"/>
      <c r="D17" s="238"/>
      <c r="E17" s="238"/>
      <c r="F17" s="238"/>
      <c r="G17" s="237">
        <f>'Тарифи на активну енергію'!G17*'Вихідні дані'!B10</f>
        <v>101411.9361</v>
      </c>
      <c r="H17" s="237">
        <f>'Тарифи на активну енергію'!H17*'Вихідні дані'!B11</f>
        <v>40603.50915</v>
      </c>
      <c r="I17" s="237">
        <f>'Тарифи на активну енергію'!I17*'Вихідні дані'!B12</f>
        <v>237537.0889</v>
      </c>
      <c r="J17" s="239"/>
      <c r="K17" s="240">
        <f>'Тарифи на активну енергію'!K17*'Вихідні дані'!$B$40</f>
        <v>207</v>
      </c>
      <c r="L17" s="241">
        <f t="shared" si="4"/>
        <v>379759.5341</v>
      </c>
      <c r="M17" s="242">
        <f t="shared" si="5"/>
        <v>87344.69285</v>
      </c>
      <c r="N17" s="157">
        <f t="shared" si="6"/>
        <v>467104.227</v>
      </c>
      <c r="O17" s="158">
        <f>N17/'Вихідні дані'!$B$38</f>
        <v>0.5178419573</v>
      </c>
      <c r="P17" s="244">
        <f>N17/'Вихідні дані'!$B$1</f>
        <v>104217.8106</v>
      </c>
      <c r="Q17" s="160">
        <f>O17/'Вихідні дані'!$B$1</f>
        <v>0.1155381431</v>
      </c>
    </row>
    <row r="18" outlineLevel="1">
      <c r="A18" s="258" t="s">
        <v>71</v>
      </c>
      <c r="B18" s="236"/>
      <c r="C18" s="238"/>
      <c r="D18" s="238"/>
      <c r="E18" s="238"/>
      <c r="F18" s="238"/>
      <c r="G18" s="238"/>
      <c r="H18" s="238"/>
      <c r="I18" s="238"/>
      <c r="J18" s="239"/>
      <c r="K18" s="259"/>
      <c r="L18" s="260"/>
      <c r="M18" s="261"/>
      <c r="N18" s="260"/>
      <c r="O18" s="262"/>
      <c r="P18" s="263"/>
      <c r="Q18" s="264"/>
    </row>
    <row r="19" outlineLevel="1">
      <c r="A19" s="258" t="s">
        <v>25</v>
      </c>
      <c r="B19" s="209">
        <f>'Тарифи на активну енергію'!B19*'Вихідні дані'!B19</f>
        <v>405007.3482</v>
      </c>
      <c r="C19" s="238"/>
      <c r="D19" s="238"/>
      <c r="E19" s="238"/>
      <c r="F19" s="238"/>
      <c r="G19" s="238"/>
      <c r="H19" s="238"/>
      <c r="I19" s="238"/>
      <c r="J19" s="239"/>
      <c r="K19" s="240">
        <f>'Тарифи на активну енергію'!K19*'Вихідні дані'!$B$40</f>
        <v>82</v>
      </c>
      <c r="L19" s="241">
        <f t="shared" ref="L19:L21" si="7">SUM(B19:K19)</f>
        <v>405089.3482</v>
      </c>
      <c r="M19" s="242">
        <f t="shared" ref="M19:M21" si="8">L19/100%*23%</f>
        <v>93170.55008</v>
      </c>
      <c r="N19" s="157">
        <f t="shared" ref="N19:N21" si="9">SUM(L19:M19)</f>
        <v>498259.8983</v>
      </c>
      <c r="O19" s="158">
        <f>N19/'Вихідні дані'!$B$38</f>
        <v>0.5523818156</v>
      </c>
      <c r="P19" s="244">
        <f>N19/'Вихідні дані'!$B$1</f>
        <v>111169.0982</v>
      </c>
      <c r="Q19" s="160">
        <f>O19/'Вихідні дані'!$B$1</f>
        <v>0.1232444925</v>
      </c>
    </row>
    <row r="20" outlineLevel="1">
      <c r="A20" s="258" t="s">
        <v>26</v>
      </c>
      <c r="B20" s="236"/>
      <c r="C20" s="237">
        <f>'Тарифи на активну енергію'!C20*'Вихідні дані'!B21</f>
        <v>76112.2648</v>
      </c>
      <c r="D20" s="237">
        <f>'Тарифи на активну енергію'!D20*'Вихідні дані'!B22</f>
        <v>319003.3082</v>
      </c>
      <c r="E20" s="238"/>
      <c r="F20" s="238"/>
      <c r="G20" s="238"/>
      <c r="H20" s="238"/>
      <c r="I20" s="238"/>
      <c r="J20" s="239"/>
      <c r="K20" s="240">
        <f>'Тарифи на активну енергію'!K20*'Вихідні дані'!$B$40</f>
        <v>82</v>
      </c>
      <c r="L20" s="241">
        <f t="shared" si="7"/>
        <v>395197.573</v>
      </c>
      <c r="M20" s="242">
        <f t="shared" si="8"/>
        <v>90895.44179</v>
      </c>
      <c r="N20" s="157">
        <f t="shared" si="9"/>
        <v>486093.0148</v>
      </c>
      <c r="O20" s="158">
        <f>N20/'Вихідні дані'!$B$38</f>
        <v>0.5388933426</v>
      </c>
      <c r="P20" s="244">
        <f>N20/'Вихідні дані'!$B$1</f>
        <v>108454.4879</v>
      </c>
      <c r="Q20" s="160">
        <f>O20/'Вихідні дані'!$B$1</f>
        <v>0.1202350162</v>
      </c>
    </row>
    <row r="21" outlineLevel="1">
      <c r="A21" s="258" t="s">
        <v>27</v>
      </c>
      <c r="B21" s="236"/>
      <c r="C21" s="238"/>
      <c r="D21" s="238"/>
      <c r="E21" s="237">
        <f>'Тарифи на активну енергію'!E21*'Вихідні дані'!B24</f>
        <v>268823.8822</v>
      </c>
      <c r="F21" s="237">
        <f>'Тарифи на активну енергію'!F21*'Вихідні дані'!B25</f>
        <v>128738.6609</v>
      </c>
      <c r="G21" s="238"/>
      <c r="H21" s="238"/>
      <c r="I21" s="238"/>
      <c r="J21" s="239"/>
      <c r="K21" s="240">
        <f>'Тарифи на активну енергію'!K21*'Вихідні дані'!$B$40</f>
        <v>82</v>
      </c>
      <c r="L21" s="241">
        <f t="shared" si="7"/>
        <v>397644.5431</v>
      </c>
      <c r="M21" s="242">
        <f t="shared" si="8"/>
        <v>91458.24491</v>
      </c>
      <c r="N21" s="157">
        <f t="shared" si="9"/>
        <v>489102.788</v>
      </c>
      <c r="O21" s="158">
        <f>N21/'Вихідні дані'!$B$38</f>
        <v>0.542230043</v>
      </c>
      <c r="P21" s="244">
        <f>N21/'Вихідні дані'!$B$1</f>
        <v>109126.0125</v>
      </c>
      <c r="Q21" s="160">
        <f>O21/'Вихідні дані'!$B$1</f>
        <v>0.120979483</v>
      </c>
    </row>
    <row r="22" outlineLevel="1">
      <c r="A22" s="258" t="s">
        <v>72</v>
      </c>
      <c r="B22" s="236"/>
      <c r="C22" s="238"/>
      <c r="D22" s="238"/>
      <c r="E22" s="238"/>
      <c r="F22" s="238"/>
      <c r="G22" s="238"/>
      <c r="H22" s="238"/>
      <c r="I22" s="238"/>
      <c r="J22" s="239"/>
      <c r="K22" s="265"/>
      <c r="L22" s="236"/>
      <c r="M22" s="239"/>
      <c r="N22" s="236"/>
      <c r="O22" s="266"/>
      <c r="P22" s="267"/>
      <c r="Q22" s="268"/>
    </row>
    <row r="23" outlineLevel="1">
      <c r="A23" s="269" t="s">
        <v>73</v>
      </c>
      <c r="B23" s="247"/>
      <c r="C23" s="248"/>
      <c r="D23" s="248"/>
      <c r="E23" s="248"/>
      <c r="F23" s="248"/>
      <c r="G23" s="248"/>
      <c r="H23" s="248"/>
      <c r="I23" s="248"/>
      <c r="J23" s="270"/>
      <c r="K23" s="271"/>
      <c r="L23" s="247"/>
      <c r="M23" s="270"/>
      <c r="N23" s="247"/>
      <c r="O23" s="272"/>
      <c r="P23" s="273"/>
      <c r="Q23" s="274"/>
    </row>
    <row r="24">
      <c r="A24" s="256" t="s">
        <v>75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9"/>
    </row>
    <row r="25" outlineLevel="1">
      <c r="A25" s="257" t="s">
        <v>13</v>
      </c>
      <c r="B25" s="137">
        <f>'Тарифи на активну енергію'!B25*'Вихідні дані'!B5</f>
        <v>437480.0977</v>
      </c>
      <c r="C25" s="138"/>
      <c r="D25" s="138"/>
      <c r="E25" s="138"/>
      <c r="F25" s="138"/>
      <c r="G25" s="138"/>
      <c r="H25" s="138"/>
      <c r="I25" s="138"/>
      <c r="J25" s="229"/>
      <c r="K25" s="230">
        <f>'Тарифи на активну енергію'!K25*'Вихідні дані'!$B$40</f>
        <v>205</v>
      </c>
      <c r="L25" s="231">
        <f t="shared" ref="L25:L27" si="10">SUM(B25:K25)</f>
        <v>437685.0977</v>
      </c>
      <c r="M25" s="232">
        <f t="shared" ref="M25:M27" si="11">L25/100%*23%</f>
        <v>100667.5725</v>
      </c>
      <c r="N25" s="144">
        <f t="shared" ref="N25:N27" si="12">SUM(L25:M25)</f>
        <v>538352.6702</v>
      </c>
      <c r="O25" s="145">
        <f>N25/'Вихідні дані'!$B$38</f>
        <v>0.596829539</v>
      </c>
      <c r="P25" s="234">
        <f>N25/'Вихідні дані'!$B$1</f>
        <v>120114.3842</v>
      </c>
      <c r="Q25" s="147">
        <f>O25/'Вихідні дані'!$B$1</f>
        <v>0.1331614322</v>
      </c>
    </row>
    <row r="26" outlineLevel="1">
      <c r="A26" s="258" t="s">
        <v>59</v>
      </c>
      <c r="B26" s="236"/>
      <c r="C26" s="237">
        <f>'Тарифи на активну енергію'!C26*'Вихідні дані'!B7</f>
        <v>95395.9864</v>
      </c>
      <c r="D26" s="237">
        <f>'Тарифи на активну енергію'!D26*'Вихідні дані'!B8</f>
        <v>315979.5802</v>
      </c>
      <c r="E26" s="238"/>
      <c r="F26" s="238"/>
      <c r="G26" s="238"/>
      <c r="H26" s="238"/>
      <c r="I26" s="238"/>
      <c r="J26" s="239"/>
      <c r="K26" s="240">
        <f>'Тарифи на активну енергію'!K26*'Вихідні дані'!$B$40</f>
        <v>205</v>
      </c>
      <c r="L26" s="241">
        <f t="shared" si="10"/>
        <v>411580.5666</v>
      </c>
      <c r="M26" s="242">
        <f t="shared" si="11"/>
        <v>94663.53031</v>
      </c>
      <c r="N26" s="157">
        <f t="shared" si="12"/>
        <v>506244.0969</v>
      </c>
      <c r="O26" s="158">
        <f>N26/'Вихідні дані'!$B$38</f>
        <v>0.5612332727</v>
      </c>
      <c r="P26" s="244">
        <f>N26/'Вихідні дані'!$B$1</f>
        <v>112950.4902</v>
      </c>
      <c r="Q26" s="160">
        <f>O26/'Вихідні дані'!$B$1</f>
        <v>0.1252193826</v>
      </c>
    </row>
    <row r="27" outlineLevel="1">
      <c r="A27" s="258" t="s">
        <v>65</v>
      </c>
      <c r="B27" s="236"/>
      <c r="C27" s="238"/>
      <c r="D27" s="238"/>
      <c r="E27" s="238"/>
      <c r="F27" s="238"/>
      <c r="G27" s="237">
        <f>'Тарифи на активну енергію'!G27*'Вихідні дані'!B10</f>
        <v>117698.6496</v>
      </c>
      <c r="H27" s="237">
        <f>'Тарифи на активну енергію'!H27*'Вихідні дані'!B11</f>
        <v>54781.3341</v>
      </c>
      <c r="I27" s="237">
        <f>'Тарифи на активну енергію'!I27*'Вихідні дані'!B12</f>
        <v>256466.7798</v>
      </c>
      <c r="J27" s="239"/>
      <c r="K27" s="240">
        <f>'Тарифи на активну енергію'!K27*'Вихідні дані'!$B$40</f>
        <v>205</v>
      </c>
      <c r="L27" s="241">
        <f t="shared" si="10"/>
        <v>429151.7635</v>
      </c>
      <c r="M27" s="242">
        <f t="shared" si="11"/>
        <v>98704.9056</v>
      </c>
      <c r="N27" s="157">
        <f t="shared" si="12"/>
        <v>527856.6691</v>
      </c>
      <c r="O27" s="158">
        <f>N27/'Вихідні дані'!$B$38</f>
        <v>0.5851934427</v>
      </c>
      <c r="P27" s="244">
        <f>N27/'Вихідні дані'!$B$1</f>
        <v>117772.5723</v>
      </c>
      <c r="Q27" s="160">
        <f>O27/'Вихідні дані'!$B$1</f>
        <v>0.1305652483</v>
      </c>
    </row>
    <row r="28" outlineLevel="1">
      <c r="A28" s="258" t="s">
        <v>71</v>
      </c>
      <c r="B28" s="236"/>
      <c r="C28" s="238"/>
      <c r="D28" s="238"/>
      <c r="E28" s="238"/>
      <c r="F28" s="238"/>
      <c r="G28" s="238"/>
      <c r="H28" s="238"/>
      <c r="I28" s="238"/>
      <c r="J28" s="239"/>
      <c r="K28" s="259"/>
      <c r="L28" s="260"/>
      <c r="M28" s="261"/>
      <c r="N28" s="260"/>
      <c r="O28" s="262"/>
      <c r="P28" s="263"/>
      <c r="Q28" s="264"/>
    </row>
    <row r="29" outlineLevel="1">
      <c r="A29" s="258" t="s">
        <v>25</v>
      </c>
      <c r="B29" s="209">
        <f>'Тарифи на активну енергію'!B29*'Вихідні дані'!B19</f>
        <v>443794.2434</v>
      </c>
      <c r="C29" s="238"/>
      <c r="D29" s="238"/>
      <c r="E29" s="238"/>
      <c r="F29" s="238"/>
      <c r="G29" s="238"/>
      <c r="H29" s="238"/>
      <c r="I29" s="238"/>
      <c r="J29" s="239"/>
      <c r="K29" s="240">
        <f>'Тарифи на активну енергію'!K29*'Вихідні дані'!$B$40</f>
        <v>78</v>
      </c>
      <c r="L29" s="241">
        <f t="shared" ref="L29:L32" si="13">SUM(B29:K29)</f>
        <v>443872.2434</v>
      </c>
      <c r="M29" s="242">
        <f t="shared" ref="M29:M32" si="14">L29/100%*23%</f>
        <v>102090.616</v>
      </c>
      <c r="N29" s="157">
        <f t="shared" ref="N29:N32" si="15">SUM(L29:M29)</f>
        <v>545962.8594</v>
      </c>
      <c r="O29" s="158">
        <f>N29/'Вихідні дані'!$B$38</f>
        <v>0.6052663612</v>
      </c>
      <c r="P29" s="244">
        <f>N29/'Вихідні дані'!$B$1</f>
        <v>121812.3292</v>
      </c>
      <c r="Q29" s="160">
        <f>O29/'Вихідні дані'!$B$1</f>
        <v>0.1350438111</v>
      </c>
    </row>
    <row r="30" outlineLevel="1">
      <c r="A30" s="258" t="s">
        <v>26</v>
      </c>
      <c r="B30" s="236"/>
      <c r="C30" s="237">
        <f>'Тарифи на активну енергію'!C30*'Вихідні дані'!B21</f>
        <v>97149.052</v>
      </c>
      <c r="D30" s="237">
        <f>'Тарифи на активну енергію'!D30*'Вихідні дані'!B22</f>
        <v>319759.2402</v>
      </c>
      <c r="E30" s="238"/>
      <c r="F30" s="238"/>
      <c r="G30" s="238"/>
      <c r="H30" s="238"/>
      <c r="I30" s="238"/>
      <c r="J30" s="239"/>
      <c r="K30" s="240">
        <f>'Тарифи на активну енергію'!K30*'Вихідні дані'!$B$40</f>
        <v>78</v>
      </c>
      <c r="L30" s="241">
        <f t="shared" si="13"/>
        <v>416986.2922</v>
      </c>
      <c r="M30" s="242">
        <f t="shared" si="14"/>
        <v>95906.84721</v>
      </c>
      <c r="N30" s="157">
        <f t="shared" si="15"/>
        <v>512893.1394</v>
      </c>
      <c r="O30" s="158">
        <f>N30/'Вихідні дані'!$B$38</f>
        <v>0.5686045467</v>
      </c>
      <c r="P30" s="244">
        <f>N30/'Вихідні дані'!$B$1</f>
        <v>114433.9892</v>
      </c>
      <c r="Q30" s="160">
        <f>O30/'Вихідні дані'!$B$1</f>
        <v>0.126864022</v>
      </c>
    </row>
    <row r="31" outlineLevel="1">
      <c r="A31" s="258" t="s">
        <v>27</v>
      </c>
      <c r="B31" s="236"/>
      <c r="C31" s="238"/>
      <c r="D31" s="238"/>
      <c r="E31" s="237">
        <f>'Тарифи на активну енергію'!E31*'Вихідні дані'!B24</f>
        <v>298693.2024</v>
      </c>
      <c r="F31" s="237">
        <f>'Тарифи на активну енергію'!F31*'Вихідні дані'!B25</f>
        <v>137460.7924</v>
      </c>
      <c r="G31" s="238"/>
      <c r="H31" s="238"/>
      <c r="I31" s="238"/>
      <c r="J31" s="239"/>
      <c r="K31" s="240">
        <f>'Тарифи на активну енергію'!K31*'Вихідні дані'!$B$40</f>
        <v>78</v>
      </c>
      <c r="L31" s="241">
        <f t="shared" si="13"/>
        <v>436231.9948</v>
      </c>
      <c r="M31" s="242">
        <f t="shared" si="14"/>
        <v>100333.3588</v>
      </c>
      <c r="N31" s="157">
        <f t="shared" si="15"/>
        <v>536565.3537</v>
      </c>
      <c r="O31" s="158">
        <f>N31/'Вихідні дані'!$B$38</f>
        <v>0.5948480808</v>
      </c>
      <c r="P31" s="244">
        <f>N31/'Вихідні дані'!$B$1</f>
        <v>119715.6077</v>
      </c>
      <c r="Q31" s="160">
        <f>O31/'Вихідні дані'!$B$1</f>
        <v>0.1327193398</v>
      </c>
    </row>
    <row r="32" outlineLevel="1">
      <c r="A32" s="258" t="s">
        <v>72</v>
      </c>
      <c r="B32" s="236"/>
      <c r="C32" s="238"/>
      <c r="D32" s="238"/>
      <c r="E32" s="238"/>
      <c r="F32" s="238"/>
      <c r="G32" s="237">
        <f>'Тарифи на активну енергію'!G32*'Вихідні дані'!B30</f>
        <v>118567.2743</v>
      </c>
      <c r="H32" s="237">
        <f>'Тарифи на активну енергію'!H32*'Вихідні дані'!B31</f>
        <v>53816.35125</v>
      </c>
      <c r="I32" s="237">
        <f>'Тарифи на активну енергію'!I32*'Вихідні дані'!B32</f>
        <v>262573.1317</v>
      </c>
      <c r="J32" s="239"/>
      <c r="K32" s="240">
        <f>'Тарифи на активну енергію'!K32*'Вихідні дані'!$B$40</f>
        <v>78</v>
      </c>
      <c r="L32" s="241">
        <f t="shared" si="13"/>
        <v>435034.7572</v>
      </c>
      <c r="M32" s="242">
        <f t="shared" si="14"/>
        <v>100057.9942</v>
      </c>
      <c r="N32" s="157">
        <f t="shared" si="15"/>
        <v>535092.7514</v>
      </c>
      <c r="O32" s="158">
        <f>N32/'Вихідні дані'!$B$38</f>
        <v>0.5932155218</v>
      </c>
      <c r="P32" s="244">
        <f>N32/'Вихідні дані'!$B$1</f>
        <v>119387.0485</v>
      </c>
      <c r="Q32" s="160">
        <f>O32/'Вихідні дані'!$B$1</f>
        <v>0.1323550919</v>
      </c>
    </row>
    <row r="33" outlineLevel="1">
      <c r="A33" s="269" t="s">
        <v>73</v>
      </c>
      <c r="B33" s="247"/>
      <c r="C33" s="248"/>
      <c r="D33" s="248"/>
      <c r="E33" s="248"/>
      <c r="F33" s="248"/>
      <c r="G33" s="248"/>
      <c r="H33" s="248"/>
      <c r="I33" s="248"/>
      <c r="J33" s="270"/>
      <c r="K33" s="271"/>
      <c r="L33" s="247"/>
      <c r="M33" s="270"/>
      <c r="N33" s="247"/>
      <c r="O33" s="275"/>
      <c r="P33" s="273"/>
      <c r="Q33" s="274"/>
    </row>
    <row r="34">
      <c r="A34" s="276"/>
      <c r="B34" s="276"/>
      <c r="C34" s="276"/>
      <c r="D34" s="276"/>
      <c r="E34" s="276"/>
      <c r="F34" s="276"/>
      <c r="G34" s="276"/>
      <c r="H34" s="276"/>
      <c r="I34" s="276"/>
      <c r="J34" s="276"/>
      <c r="K34" s="276"/>
      <c r="L34" s="276"/>
      <c r="M34" s="276"/>
      <c r="N34" s="276"/>
      <c r="O34" s="276"/>
      <c r="P34" s="276"/>
      <c r="Q34" s="276"/>
    </row>
  </sheetData>
  <mergeCells count="9">
    <mergeCell ref="A14:Q14"/>
    <mergeCell ref="A24:Q24"/>
    <mergeCell ref="A1:A2"/>
    <mergeCell ref="B1:J1"/>
    <mergeCell ref="L1:L2"/>
    <mergeCell ref="M1:M2"/>
    <mergeCell ref="N1:Q2"/>
    <mergeCell ref="B3:J3"/>
    <mergeCell ref="A4:Q4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83F04"/>
    <outlinePr summaryBelow="0" summaryRight="0"/>
  </sheetPr>
  <sheetViews>
    <sheetView workbookViewId="0"/>
  </sheetViews>
  <sheetFormatPr customHeight="1" defaultColWidth="12.63" defaultRowHeight="15.75" outlineLevelRow="1"/>
  <cols>
    <col customWidth="1" min="2" max="2" width="10.75"/>
    <col customWidth="1" min="3" max="3" width="10.0"/>
    <col customWidth="1" min="4" max="4" width="8.25"/>
    <col customWidth="1" min="5" max="5" width="9.5"/>
    <col customWidth="1" min="6" max="6" width="10.25"/>
    <col customWidth="1" min="7" max="7" width="9.5"/>
    <col customWidth="1" min="8" max="8" width="8.63"/>
    <col customWidth="1" min="9" max="9" width="9.0"/>
    <col customWidth="1" min="10" max="10" width="10.25"/>
    <col customWidth="1" min="11" max="11" width="10.75"/>
    <col customWidth="1" min="12" max="12" width="9.63"/>
    <col customWidth="1" min="13" max="13" width="11.13"/>
  </cols>
  <sheetData>
    <row r="1">
      <c r="A1" s="127" t="s">
        <v>89</v>
      </c>
      <c r="B1" s="277" t="s">
        <v>77</v>
      </c>
      <c r="C1" s="278"/>
      <c r="D1" s="278"/>
      <c r="E1" s="279"/>
      <c r="F1" s="280" t="s">
        <v>66</v>
      </c>
      <c r="G1" s="278"/>
      <c r="H1" s="278"/>
      <c r="I1" s="279"/>
      <c r="J1" s="281" t="s">
        <v>90</v>
      </c>
      <c r="K1" s="282"/>
      <c r="L1" s="282"/>
      <c r="M1" s="283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</row>
    <row r="2">
      <c r="A2" s="285" t="s">
        <v>91</v>
      </c>
      <c r="B2" s="286" t="s">
        <v>92</v>
      </c>
      <c r="C2" s="128"/>
      <c r="D2" s="287" t="s">
        <v>93</v>
      </c>
      <c r="E2" s="288"/>
      <c r="F2" s="289" t="s">
        <v>92</v>
      </c>
      <c r="G2" s="128"/>
      <c r="H2" s="290" t="s">
        <v>93</v>
      </c>
      <c r="I2" s="288"/>
      <c r="J2" s="291" t="s">
        <v>92</v>
      </c>
      <c r="K2" s="128"/>
      <c r="L2" s="292" t="s">
        <v>93</v>
      </c>
      <c r="M2" s="288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</row>
    <row r="3">
      <c r="A3" s="68"/>
      <c r="B3" s="293" t="s">
        <v>94</v>
      </c>
      <c r="C3" s="294" t="s">
        <v>95</v>
      </c>
      <c r="D3" s="294" t="s">
        <v>96</v>
      </c>
      <c r="E3" s="295" t="s">
        <v>97</v>
      </c>
      <c r="F3" s="296" t="s">
        <v>94</v>
      </c>
      <c r="G3" s="297" t="s">
        <v>95</v>
      </c>
      <c r="H3" s="297" t="s">
        <v>96</v>
      </c>
      <c r="I3" s="298" t="s">
        <v>97</v>
      </c>
      <c r="J3" s="299" t="s">
        <v>94</v>
      </c>
      <c r="K3" s="300" t="s">
        <v>95</v>
      </c>
      <c r="L3" s="300" t="s">
        <v>96</v>
      </c>
      <c r="M3" s="301" t="s">
        <v>97</v>
      </c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</row>
    <row r="4" collapsed="1">
      <c r="A4" s="302" t="s">
        <v>98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7"/>
      <c r="N4" s="284"/>
      <c r="O4" s="284"/>
      <c r="P4" s="284"/>
      <c r="Q4" s="284"/>
      <c r="R4" s="284"/>
      <c r="S4" s="284"/>
      <c r="T4" s="284"/>
      <c r="U4" s="284"/>
      <c r="V4" s="284"/>
      <c r="W4" s="284"/>
      <c r="X4" s="284"/>
      <c r="Y4" s="284"/>
      <c r="Z4" s="284"/>
    </row>
    <row r="5" hidden="1" outlineLevel="1">
      <c r="A5" s="303" t="s">
        <v>70</v>
      </c>
      <c r="B5" s="144">
        <f>'Вартість розподілу та передачі'!T6</f>
        <v>196268.6557</v>
      </c>
      <c r="C5" s="304">
        <f>'Вартість розподілу та передачі'!U6</f>
        <v>0.2175877223</v>
      </c>
      <c r="D5" s="233">
        <f>'Вартість розподілу та передачі'!V6</f>
        <v>43790.4185</v>
      </c>
      <c r="E5" s="304">
        <f>'Вартість розподілу та передачі'!W6</f>
        <v>0.04854701524</v>
      </c>
      <c r="F5" s="305">
        <f>'Вартість активної енергії'!N5</f>
        <v>517266.2936</v>
      </c>
      <c r="G5" s="306">
        <f>'Вартість активної енергії'!O5</f>
        <v>0.573452721</v>
      </c>
      <c r="H5" s="305">
        <f>'Вартість активної енергії'!P5</f>
        <v>115409.7041</v>
      </c>
      <c r="I5" s="306">
        <f>'Вартість активної енергії'!Q5</f>
        <v>0.1279457209</v>
      </c>
      <c r="J5" s="307">
        <f t="shared" ref="J5:M5" si="1">SUM(B5+F5)</f>
        <v>713534.9493</v>
      </c>
      <c r="K5" s="308">
        <f t="shared" si="1"/>
        <v>0.7910404433</v>
      </c>
      <c r="L5" s="307">
        <f t="shared" si="1"/>
        <v>159200.1226</v>
      </c>
      <c r="M5" s="309">
        <f t="shared" si="1"/>
        <v>0.1764927361</v>
      </c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</row>
    <row r="6" hidden="1" outlineLevel="1">
      <c r="A6" s="310" t="s">
        <v>64</v>
      </c>
      <c r="B6" s="311">
        <f>'Вартість розподілу та передачі'!T26</f>
        <v>180747.5248</v>
      </c>
      <c r="C6" s="312">
        <f>'Вартість розподілу та передачі'!U26</f>
        <v>0.2003806573</v>
      </c>
      <c r="D6" s="313">
        <f>'Вартість розподілу та передачі'!V26</f>
        <v>40327.42634</v>
      </c>
      <c r="E6" s="312">
        <f>'Вартість розподілу та передачі'!W26</f>
        <v>0.04470786643</v>
      </c>
      <c r="F6" s="314">
        <f>'Вартість активної енергії'!N15</f>
        <v>482880.8497</v>
      </c>
      <c r="G6" s="315">
        <f>'Вартість активної енергії'!O15</f>
        <v>0.5353322662</v>
      </c>
      <c r="H6" s="314">
        <f>'Вартість активної енергії'!P15</f>
        <v>107737.8067</v>
      </c>
      <c r="I6" s="315">
        <f>'Вартість активної енергії'!Q15</f>
        <v>0.1194404878</v>
      </c>
      <c r="J6" s="316">
        <f t="shared" ref="J6:M6" si="2">SUM(B6+F6)</f>
        <v>663628.3746</v>
      </c>
      <c r="K6" s="317">
        <f t="shared" si="2"/>
        <v>0.7357129236</v>
      </c>
      <c r="L6" s="316">
        <f t="shared" si="2"/>
        <v>148065.2331</v>
      </c>
      <c r="M6" s="318">
        <f t="shared" si="2"/>
        <v>0.1641483542</v>
      </c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</row>
    <row r="7" hidden="1" outlineLevel="1">
      <c r="A7" s="319" t="s">
        <v>58</v>
      </c>
      <c r="B7" s="320">
        <f>'Вартість розподілу та передачі'!T16</f>
        <v>205723.5557</v>
      </c>
      <c r="C7" s="321">
        <f>'Вартість розподілу та передачі'!U16</f>
        <v>0.2280696312</v>
      </c>
      <c r="D7" s="322">
        <f>'Вартість розподілу та передачі'!V16</f>
        <v>45899.9455</v>
      </c>
      <c r="E7" s="321">
        <f>'Вартість розподілу та передачі'!W16</f>
        <v>0.050885683</v>
      </c>
      <c r="F7" s="323">
        <f>'Вартість активної енергії'!N25</f>
        <v>538352.6702</v>
      </c>
      <c r="G7" s="324">
        <f>'Вартість активної енергії'!O25</f>
        <v>0.596829539</v>
      </c>
      <c r="H7" s="323">
        <f>'Вартість активної енергії'!P25</f>
        <v>120114.3842</v>
      </c>
      <c r="I7" s="324">
        <f>'Вартість активної енергії'!Q25</f>
        <v>0.1331614322</v>
      </c>
      <c r="J7" s="325">
        <f t="shared" ref="J7:M7" si="3">SUM(B7+F7)</f>
        <v>744076.2259</v>
      </c>
      <c r="K7" s="326">
        <f t="shared" si="3"/>
        <v>0.8248991702</v>
      </c>
      <c r="L7" s="325">
        <f t="shared" si="3"/>
        <v>166014.3297</v>
      </c>
      <c r="M7" s="327">
        <f t="shared" si="3"/>
        <v>0.1840471152</v>
      </c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</row>
    <row r="8" collapsed="1">
      <c r="A8" s="328" t="s">
        <v>15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9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284"/>
    </row>
    <row r="9" hidden="1" outlineLevel="1">
      <c r="A9" s="303" t="s">
        <v>70</v>
      </c>
      <c r="B9" s="144">
        <f>'Вартість розподілу та передачі'!T7</f>
        <v>176310.3186</v>
      </c>
      <c r="C9" s="304">
        <f>'Вартість розподілу та передачі'!U7</f>
        <v>0.1954614735</v>
      </c>
      <c r="D9" s="233">
        <f>'Вартість розподілу та передачі'!V7</f>
        <v>39337.42048</v>
      </c>
      <c r="E9" s="304">
        <f>'Вартість розподілу та передачі'!W7</f>
        <v>0.04361032429</v>
      </c>
      <c r="F9" s="305">
        <f>'Вартість активної енергії'!N6</f>
        <v>498168.7564</v>
      </c>
      <c r="G9" s="306">
        <f>'Вартість активної енергії'!O6</f>
        <v>0.5522807737</v>
      </c>
      <c r="H9" s="305">
        <f>'Вартість активної енергії'!P6</f>
        <v>111148.7631</v>
      </c>
      <c r="I9" s="306">
        <f>'Вартість активної енергії'!Q6</f>
        <v>0.1232219486</v>
      </c>
      <c r="J9" s="307">
        <f t="shared" ref="J9:M9" si="4">SUM(B9+F9)</f>
        <v>674479.075</v>
      </c>
      <c r="K9" s="308">
        <f t="shared" si="4"/>
        <v>0.7477422472</v>
      </c>
      <c r="L9" s="307">
        <f t="shared" si="4"/>
        <v>150486.1836</v>
      </c>
      <c r="M9" s="309">
        <f t="shared" si="4"/>
        <v>0.1668322729</v>
      </c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284"/>
    </row>
    <row r="10" hidden="1" outlineLevel="1">
      <c r="A10" s="310" t="s">
        <v>64</v>
      </c>
      <c r="B10" s="311">
        <f>'Вартість розподілу та передачі'!T27</f>
        <v>180747.5248</v>
      </c>
      <c r="C10" s="312">
        <f>'Вартість розподілу та передачі'!U27</f>
        <v>0.2003806573</v>
      </c>
      <c r="D10" s="313">
        <f>'Вартість розподілу та передачі'!V27</f>
        <v>40327.42634</v>
      </c>
      <c r="E10" s="312">
        <f>'Вартість розподілу та передачі'!W27</f>
        <v>0.04470786643</v>
      </c>
      <c r="F10" s="314">
        <f>'Вартість активної енергії'!N16</f>
        <v>471019.0567</v>
      </c>
      <c r="G10" s="315">
        <f>'Вартість активної енергії'!O16</f>
        <v>0.5221820231</v>
      </c>
      <c r="H10" s="314">
        <f>'Вартість активної енергії'!P16</f>
        <v>105091.2666</v>
      </c>
      <c r="I10" s="315">
        <f>'Вартість активної енергії'!Q16</f>
        <v>0.1165064755</v>
      </c>
      <c r="J10" s="316">
        <f t="shared" ref="J10:M10" si="5">SUM(B10+F10)</f>
        <v>651766.5815</v>
      </c>
      <c r="K10" s="317">
        <f t="shared" si="5"/>
        <v>0.7225626805</v>
      </c>
      <c r="L10" s="316">
        <f t="shared" si="5"/>
        <v>145418.6929</v>
      </c>
      <c r="M10" s="318">
        <f t="shared" si="5"/>
        <v>0.1612143419</v>
      </c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</row>
    <row r="11" hidden="1" outlineLevel="1">
      <c r="A11" s="319" t="s">
        <v>58</v>
      </c>
      <c r="B11" s="320">
        <f>'Вартість розподілу та передачі'!T17</f>
        <v>194218.4553</v>
      </c>
      <c r="C11" s="321">
        <f>'Вартість розподілу та передачі'!U17</f>
        <v>0.2153148253</v>
      </c>
      <c r="D11" s="322">
        <f>'Вартість розподілу та передачі'!V17</f>
        <v>43332.98869</v>
      </c>
      <c r="E11" s="321">
        <f>'Вартість розподілу та передачі'!W17</f>
        <v>0.04803989855</v>
      </c>
      <c r="F11" s="323">
        <f>'Вартість активної енергії'!N26</f>
        <v>506244.0969</v>
      </c>
      <c r="G11" s="324">
        <f>'Вартість активної енергії'!O26</f>
        <v>0.5612332727</v>
      </c>
      <c r="H11" s="323">
        <f>'Вартість активної енергії'!P26</f>
        <v>112950.4902</v>
      </c>
      <c r="I11" s="324">
        <f>'Вартість активної енергії'!Q26</f>
        <v>0.1252193826</v>
      </c>
      <c r="J11" s="325">
        <f t="shared" ref="J11:M11" si="6">SUM(B11+F11)</f>
        <v>700462.5522</v>
      </c>
      <c r="K11" s="326">
        <f t="shared" si="6"/>
        <v>0.7765480981</v>
      </c>
      <c r="L11" s="325">
        <f t="shared" si="6"/>
        <v>156283.4788</v>
      </c>
      <c r="M11" s="327">
        <f t="shared" si="6"/>
        <v>0.1732592811</v>
      </c>
      <c r="N11" s="284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</row>
    <row r="12" collapsed="1">
      <c r="A12" s="328" t="s">
        <v>18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9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</row>
    <row r="13" hidden="1" outlineLevel="1">
      <c r="A13" s="303" t="s">
        <v>70</v>
      </c>
      <c r="B13" s="144">
        <f>'Вартість розподілу та передачі'!T8</f>
        <v>159760.7658</v>
      </c>
      <c r="C13" s="304">
        <f>'Вартість розподілу та передачі'!U8</f>
        <v>0.1771142774</v>
      </c>
      <c r="D13" s="233">
        <f>'Вартість розподілу та передачі'!V8</f>
        <v>35644.97228</v>
      </c>
      <c r="E13" s="304">
        <f>'Вартість розподілу та передачі'!W8</f>
        <v>0.0395167955</v>
      </c>
      <c r="F13" s="305">
        <f>'Вартість активної енергії'!N7</f>
        <v>503606.373</v>
      </c>
      <c r="G13" s="306">
        <f>'Вартість активної енергії'!O7</f>
        <v>0.5583090343</v>
      </c>
      <c r="H13" s="305">
        <f>'Вартість активної енергії'!P7</f>
        <v>112361.9752</v>
      </c>
      <c r="I13" s="306">
        <f>'Вартість активної енергії'!Q7</f>
        <v>0.1245669421</v>
      </c>
      <c r="J13" s="307">
        <f t="shared" ref="J13:M13" si="7">B13+F13</f>
        <v>663367.1387</v>
      </c>
      <c r="K13" s="308">
        <f t="shared" si="7"/>
        <v>0.7354233118</v>
      </c>
      <c r="L13" s="307">
        <f t="shared" si="7"/>
        <v>148006.9475</v>
      </c>
      <c r="M13" s="309">
        <f t="shared" si="7"/>
        <v>0.1640837376</v>
      </c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</row>
    <row r="14" hidden="1" outlineLevel="1">
      <c r="A14" s="310" t="s">
        <v>64</v>
      </c>
      <c r="B14" s="311">
        <f>'Вартість розподілу та передачі'!T28</f>
        <v>180747.5248</v>
      </c>
      <c r="C14" s="312">
        <f>'Вартість розподілу та передачі'!U28</f>
        <v>0.2003806573</v>
      </c>
      <c r="D14" s="313">
        <f>'Вартість розподілу та передачі'!V28</f>
        <v>40327.42634</v>
      </c>
      <c r="E14" s="312">
        <f>'Вартість розподілу та передачі'!W28</f>
        <v>0.04470786643</v>
      </c>
      <c r="F14" s="314">
        <f>'Вартість активної енергії'!N17</f>
        <v>467104.227</v>
      </c>
      <c r="G14" s="315">
        <f>'Вартість активної енергії'!O17</f>
        <v>0.5178419573</v>
      </c>
      <c r="H14" s="314">
        <f>'Вартість активної енергії'!P17</f>
        <v>104217.8106</v>
      </c>
      <c r="I14" s="315">
        <f>'Вартість активної енергії'!Q17</f>
        <v>0.1155381431</v>
      </c>
      <c r="J14" s="316">
        <f t="shared" ref="J14:M14" si="8">B14+F14</f>
        <v>647851.7518</v>
      </c>
      <c r="K14" s="317">
        <f t="shared" si="8"/>
        <v>0.7182226147</v>
      </c>
      <c r="L14" s="316">
        <f t="shared" si="8"/>
        <v>144545.2369</v>
      </c>
      <c r="M14" s="318">
        <f t="shared" si="8"/>
        <v>0.1602460095</v>
      </c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</row>
    <row r="15" hidden="1" outlineLevel="1">
      <c r="A15" s="319" t="s">
        <v>58</v>
      </c>
      <c r="B15" s="329"/>
      <c r="C15" s="330"/>
      <c r="D15" s="330"/>
      <c r="E15" s="331"/>
      <c r="F15" s="332"/>
      <c r="G15" s="330"/>
      <c r="H15" s="330"/>
      <c r="I15" s="330"/>
      <c r="J15" s="330"/>
      <c r="K15" s="330"/>
      <c r="L15" s="330"/>
      <c r="M15" s="333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</row>
    <row r="16" collapsed="1">
      <c r="A16" s="328" t="s">
        <v>60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9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4"/>
      <c r="Y16" s="284"/>
      <c r="Z16" s="284"/>
    </row>
    <row r="17" hidden="1" outlineLevel="1">
      <c r="A17" s="303" t="s">
        <v>70</v>
      </c>
      <c r="B17" s="334"/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6"/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</row>
    <row r="18" hidden="1" outlineLevel="1">
      <c r="A18" s="310" t="s">
        <v>64</v>
      </c>
      <c r="B18" s="33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338"/>
      <c r="N18" s="284"/>
      <c r="O18" s="284"/>
      <c r="P18" s="284"/>
      <c r="Q18" s="284"/>
      <c r="R18" s="284"/>
      <c r="S18" s="284"/>
      <c r="T18" s="284"/>
      <c r="U18" s="284"/>
      <c r="V18" s="284"/>
      <c r="W18" s="284"/>
      <c r="X18" s="284"/>
      <c r="Y18" s="284"/>
      <c r="Z18" s="284"/>
    </row>
    <row r="19" hidden="1" outlineLevel="1">
      <c r="A19" s="319" t="s">
        <v>58</v>
      </c>
      <c r="B19" s="339">
        <f>'Вартість розподілу та передачі'!T18</f>
        <v>174110.855</v>
      </c>
      <c r="C19" s="340">
        <f>'Вартість розподілу та передачі'!U18</f>
        <v>0.1930231</v>
      </c>
      <c r="D19" s="341">
        <f>'Вартість розподілу та передачі'!V18</f>
        <v>38846.68786</v>
      </c>
      <c r="E19" s="340">
        <f>'Вартість розподілу та передачі'!W18</f>
        <v>0.04306628738</v>
      </c>
      <c r="F19" s="342">
        <f>'Вартість активної енергії'!N7</f>
        <v>503606.373</v>
      </c>
      <c r="G19" s="343">
        <f>'Вартість активної енергії'!O7</f>
        <v>0.5583090343</v>
      </c>
      <c r="H19" s="342">
        <f>'Вартість активної енергії'!P7</f>
        <v>112361.9752</v>
      </c>
      <c r="I19" s="343">
        <f>'Вартість активної енергії'!Q7</f>
        <v>0.1245669421</v>
      </c>
      <c r="J19" s="325">
        <f t="shared" ref="J19:M19" si="9">B19+F19</f>
        <v>677717.2279</v>
      </c>
      <c r="K19" s="326">
        <f t="shared" si="9"/>
        <v>0.7513321344</v>
      </c>
      <c r="L19" s="325">
        <f t="shared" si="9"/>
        <v>151208.6631</v>
      </c>
      <c r="M19" s="327">
        <f t="shared" si="9"/>
        <v>0.1676332294</v>
      </c>
      <c r="N19" s="284"/>
      <c r="O19" s="284"/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</row>
    <row r="20" collapsed="1">
      <c r="A20" s="328" t="s">
        <v>61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9"/>
      <c r="N20" s="284"/>
      <c r="O20" s="284"/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</row>
    <row r="21" hidden="1" outlineLevel="1">
      <c r="A21" s="303" t="s">
        <v>70</v>
      </c>
      <c r="B21" s="334"/>
      <c r="C21" s="335"/>
      <c r="D21" s="335"/>
      <c r="E21" s="335"/>
      <c r="F21" s="335"/>
      <c r="G21" s="335"/>
      <c r="H21" s="335"/>
      <c r="I21" s="335"/>
      <c r="J21" s="335"/>
      <c r="K21" s="335"/>
      <c r="L21" s="335"/>
      <c r="M21" s="336"/>
      <c r="N21" s="284"/>
      <c r="O21" s="284"/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</row>
    <row r="22" hidden="1" outlineLevel="1">
      <c r="A22" s="310" t="s">
        <v>64</v>
      </c>
      <c r="B22" s="337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338"/>
      <c r="N22" s="284"/>
      <c r="O22" s="284"/>
      <c r="P22" s="284"/>
      <c r="Q22" s="284"/>
      <c r="R22" s="284"/>
      <c r="S22" s="284"/>
      <c r="T22" s="284"/>
      <c r="U22" s="284"/>
      <c r="V22" s="284"/>
      <c r="W22" s="284"/>
      <c r="X22" s="284"/>
      <c r="Y22" s="284"/>
      <c r="Z22" s="284"/>
    </row>
    <row r="23" hidden="1" outlineLevel="1">
      <c r="A23" s="319" t="s">
        <v>58</v>
      </c>
      <c r="B23" s="320">
        <f>'Вартість розподілу та передачі'!T19</f>
        <v>171078.7476</v>
      </c>
      <c r="C23" s="321">
        <f>'Вартість розподілу та передачі'!U19</f>
        <v>0.1896616395</v>
      </c>
      <c r="D23" s="322">
        <f>'Вартість розподілу та передачі'!V19</f>
        <v>38170.18018</v>
      </c>
      <c r="E23" s="321">
        <f>'Вартість розподілу та передачі'!W19</f>
        <v>0.04231629618</v>
      </c>
      <c r="F23" s="322">
        <f>'Вартість активної енергії'!N27</f>
        <v>527856.6691</v>
      </c>
      <c r="G23" s="321">
        <f>'Вартість активної енергії'!O27</f>
        <v>0.5851934427</v>
      </c>
      <c r="H23" s="322">
        <f>'Вартість активної енергії'!P27</f>
        <v>117772.5723</v>
      </c>
      <c r="I23" s="321">
        <f>'Вартість активної енергії'!Q27</f>
        <v>0.1305652483</v>
      </c>
      <c r="J23" s="325">
        <f t="shared" ref="J23:M23" si="10">B23+F23</f>
        <v>698935.4166</v>
      </c>
      <c r="K23" s="326">
        <f t="shared" si="10"/>
        <v>0.7748550822</v>
      </c>
      <c r="L23" s="325">
        <f t="shared" si="10"/>
        <v>155942.7525</v>
      </c>
      <c r="M23" s="327">
        <f t="shared" si="10"/>
        <v>0.1728815444</v>
      </c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</row>
    <row r="24" collapsed="1">
      <c r="A24" s="328" t="s">
        <v>71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9"/>
      <c r="N24" s="284"/>
      <c r="O24" s="284"/>
      <c r="P24" s="284"/>
      <c r="Q24" s="284"/>
      <c r="R24" s="284"/>
      <c r="S24" s="284"/>
      <c r="T24" s="284"/>
      <c r="U24" s="284"/>
      <c r="V24" s="284"/>
      <c r="W24" s="284"/>
      <c r="X24" s="284"/>
      <c r="Y24" s="284"/>
      <c r="Z24" s="284"/>
    </row>
    <row r="25" hidden="1" outlineLevel="1">
      <c r="A25" s="344" t="s">
        <v>70</v>
      </c>
      <c r="B25" s="233">
        <f>'Вартість розподілу та передачі'!T9</f>
        <v>153935.6502</v>
      </c>
      <c r="C25" s="304">
        <f>'Вартість розподілу та передачі'!U9</f>
        <v>0.170656427</v>
      </c>
      <c r="D25" s="233">
        <f>'Вартість розподілу та передачі'!V9</f>
        <v>34345.30349</v>
      </c>
      <c r="E25" s="304">
        <f>'Вартість розподілу та передачі'!W9</f>
        <v>0.03807595426</v>
      </c>
      <c r="F25" s="345">
        <f>'Вартість активної енергії'!N8</f>
        <v>479250.735</v>
      </c>
      <c r="G25" s="346">
        <f>'Вартість активної енергії'!O8</f>
        <v>0.5313078417</v>
      </c>
      <c r="H25" s="345">
        <f>'Вартість активної енергії'!P8</f>
        <v>106927.8748</v>
      </c>
      <c r="I25" s="346">
        <f>'Вартість активної енергії'!Q8</f>
        <v>0.1185425796</v>
      </c>
      <c r="J25" s="307">
        <f t="shared" ref="J25:M25" si="11">B25+F25</f>
        <v>633186.3853</v>
      </c>
      <c r="K25" s="308">
        <f t="shared" si="11"/>
        <v>0.7019642687</v>
      </c>
      <c r="L25" s="307">
        <f t="shared" si="11"/>
        <v>141273.1783</v>
      </c>
      <c r="M25" s="309">
        <f t="shared" si="11"/>
        <v>0.1566185338</v>
      </c>
      <c r="N25" s="284"/>
      <c r="O25" s="284"/>
      <c r="P25" s="284"/>
      <c r="Q25" s="284"/>
      <c r="R25" s="284"/>
      <c r="S25" s="284"/>
      <c r="T25" s="284"/>
      <c r="U25" s="284"/>
      <c r="V25" s="284"/>
      <c r="W25" s="284"/>
      <c r="X25" s="284"/>
      <c r="Y25" s="284"/>
      <c r="Z25" s="284"/>
    </row>
    <row r="26" hidden="1" outlineLevel="1">
      <c r="A26" s="347" t="s">
        <v>64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338"/>
      <c r="N26" s="284"/>
      <c r="O26" s="284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</row>
    <row r="27" hidden="1" outlineLevel="1">
      <c r="A27" s="348" t="s">
        <v>58</v>
      </c>
      <c r="B27" s="330"/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3"/>
      <c r="N27" s="284"/>
      <c r="O27" s="284"/>
      <c r="P27" s="284"/>
      <c r="Q27" s="284"/>
      <c r="R27" s="284"/>
      <c r="S27" s="284"/>
      <c r="T27" s="284"/>
      <c r="U27" s="284"/>
      <c r="V27" s="284"/>
      <c r="W27" s="284"/>
      <c r="X27" s="284"/>
      <c r="Y27" s="284"/>
      <c r="Z27" s="284"/>
    </row>
    <row r="28" collapsed="1">
      <c r="A28" s="328" t="s">
        <v>56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9"/>
      <c r="N28" s="284"/>
      <c r="O28" s="284"/>
      <c r="P28" s="284"/>
      <c r="Q28" s="284"/>
      <c r="R28" s="284"/>
      <c r="S28" s="284"/>
      <c r="T28" s="284"/>
      <c r="U28" s="284"/>
      <c r="V28" s="284"/>
      <c r="W28" s="284"/>
      <c r="X28" s="284"/>
      <c r="Y28" s="284"/>
      <c r="Z28" s="284"/>
    </row>
    <row r="29" hidden="1" outlineLevel="1">
      <c r="A29" s="344" t="s">
        <v>70</v>
      </c>
      <c r="B29" s="144">
        <f>'Вартість розподілу та передачі'!T10</f>
        <v>288881.4556</v>
      </c>
      <c r="C29" s="304">
        <f>'Вартість розподілу та передачі'!U10</f>
        <v>0.3202602968</v>
      </c>
      <c r="D29" s="233">
        <f>'Вартість розподілу та передачі'!V10</f>
        <v>64453.69379</v>
      </c>
      <c r="E29" s="304">
        <f>'Вартість розподілу та передачі'!W10</f>
        <v>0.07145477395</v>
      </c>
      <c r="F29" s="345">
        <f>'Вартість активної енергії'!N9</f>
        <v>528207.3997</v>
      </c>
      <c r="G29" s="346">
        <f>'Вартість активної енергії'!O9</f>
        <v>0.5855822704</v>
      </c>
      <c r="H29" s="345">
        <f>'Вартість активної енергії'!P9</f>
        <v>117850.8255</v>
      </c>
      <c r="I29" s="346">
        <f>'Вартість активної енергії'!Q9</f>
        <v>0.1306520014</v>
      </c>
      <c r="J29" s="307">
        <f t="shared" ref="J29:M29" si="12">B29+F29</f>
        <v>817088.8553</v>
      </c>
      <c r="K29" s="308">
        <f t="shared" si="12"/>
        <v>0.9058425672</v>
      </c>
      <c r="L29" s="307">
        <f t="shared" si="12"/>
        <v>182304.5192</v>
      </c>
      <c r="M29" s="309">
        <f t="shared" si="12"/>
        <v>0.2021067754</v>
      </c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</row>
    <row r="30" hidden="1" outlineLevel="1">
      <c r="A30" s="347" t="s">
        <v>64</v>
      </c>
      <c r="B30" s="311">
        <f>'Вартість розподілу та передачі'!T29</f>
        <v>239229.1775</v>
      </c>
      <c r="C30" s="312">
        <f>'Вартість розподілу та передачі'!U29</f>
        <v>0.265214696</v>
      </c>
      <c r="D30" s="313">
        <f>'Вартість розподілу та передачі'!V29</f>
        <v>53375.54161</v>
      </c>
      <c r="E30" s="312">
        <f>'Вартість розподілу та передачі'!W29</f>
        <v>0.05917329227</v>
      </c>
      <c r="F30" s="349">
        <f>'Вартість активної енергії'!N19</f>
        <v>498259.8983</v>
      </c>
      <c r="G30" s="350">
        <f>'Вартість активної енергії'!O19</f>
        <v>0.5523818156</v>
      </c>
      <c r="H30" s="349">
        <f>'Вартість активної енергії'!P19</f>
        <v>111169.0982</v>
      </c>
      <c r="I30" s="350">
        <f>'Вартість активної енергії'!Q19</f>
        <v>0.1232444925</v>
      </c>
      <c r="J30" s="316">
        <f t="shared" ref="J30:M30" si="13">B30+F30</f>
        <v>737489.0758</v>
      </c>
      <c r="K30" s="317">
        <f t="shared" si="13"/>
        <v>0.8175965116</v>
      </c>
      <c r="L30" s="316">
        <f t="shared" si="13"/>
        <v>164544.6398</v>
      </c>
      <c r="M30" s="318">
        <f t="shared" si="13"/>
        <v>0.1824177848</v>
      </c>
      <c r="N30" s="284"/>
      <c r="O30" s="284"/>
      <c r="P30" s="284"/>
      <c r="Q30" s="284"/>
      <c r="R30" s="284"/>
      <c r="S30" s="284"/>
      <c r="T30" s="284"/>
      <c r="U30" s="284"/>
      <c r="V30" s="284"/>
      <c r="W30" s="284"/>
      <c r="X30" s="284"/>
      <c r="Y30" s="284"/>
      <c r="Z30" s="284"/>
    </row>
    <row r="31" hidden="1" outlineLevel="1">
      <c r="A31" s="348" t="s">
        <v>58</v>
      </c>
      <c r="B31" s="320">
        <f>'Вартість розподілу та передачі'!T20</f>
        <v>354049.1841</v>
      </c>
      <c r="C31" s="321">
        <f>'Вартість розподілу та передачі'!U20</f>
        <v>0.3925066653</v>
      </c>
      <c r="D31" s="322">
        <f>'Вартість розподілу та передачі'!V20</f>
        <v>78993.57075</v>
      </c>
      <c r="E31" s="321">
        <f>'Вартість розподілу та передачі'!W20</f>
        <v>0.0875739994</v>
      </c>
      <c r="F31" s="342">
        <f>'Вартість активної енергії'!N29</f>
        <v>545962.8594</v>
      </c>
      <c r="G31" s="343">
        <f>'Вартість активної енергії'!O29</f>
        <v>0.6052663612</v>
      </c>
      <c r="H31" s="342">
        <f>'Вартість активної енергії'!P29</f>
        <v>121812.3292</v>
      </c>
      <c r="I31" s="343">
        <f>'Вартість активної енергії'!Q29</f>
        <v>0.1350438111</v>
      </c>
      <c r="J31" s="325">
        <f t="shared" ref="J31:M31" si="14">B31+F31</f>
        <v>900012.0435</v>
      </c>
      <c r="K31" s="326">
        <f t="shared" si="14"/>
        <v>0.9977730265</v>
      </c>
      <c r="L31" s="325">
        <f t="shared" si="14"/>
        <v>200805.8999</v>
      </c>
      <c r="M31" s="327">
        <f t="shared" si="14"/>
        <v>0.2226178105</v>
      </c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</row>
    <row r="32" collapsed="1">
      <c r="A32" s="328" t="s">
        <v>57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9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</row>
    <row r="33" ht="15.0" hidden="1" customHeight="1" outlineLevel="1">
      <c r="A33" s="344" t="s">
        <v>70</v>
      </c>
      <c r="B33" s="144">
        <f>'Вартість розподілу та передачі'!T11</f>
        <v>278485.9727</v>
      </c>
      <c r="C33" s="304">
        <f>'Вартість розподілу та передачі'!U11</f>
        <v>0.3087356373</v>
      </c>
      <c r="D33" s="233">
        <f>'Вартість розподілу та передачі'!V11</f>
        <v>62134.30895</v>
      </c>
      <c r="E33" s="304">
        <f>'Вартість розподілу та передачі'!W11</f>
        <v>0.06888345322</v>
      </c>
      <c r="F33" s="345">
        <f>'Вартість активної енергії'!N10</f>
        <v>514109.8104</v>
      </c>
      <c r="G33" s="346">
        <f>'Вартість активної енергії'!O10</f>
        <v>0.5699533747</v>
      </c>
      <c r="H33" s="345">
        <f>'Вартість активної енергії'!P10</f>
        <v>114705.4463</v>
      </c>
      <c r="I33" s="346">
        <f>'Вартість активної енергії'!Q10</f>
        <v>0.1271649653</v>
      </c>
      <c r="J33" s="307">
        <f t="shared" ref="J33:M33" si="15">B33+F33</f>
        <v>792595.7831</v>
      </c>
      <c r="K33" s="308">
        <f t="shared" si="15"/>
        <v>0.878689012</v>
      </c>
      <c r="L33" s="307">
        <f t="shared" si="15"/>
        <v>176839.7553</v>
      </c>
      <c r="M33" s="309">
        <f t="shared" si="15"/>
        <v>0.1960484186</v>
      </c>
      <c r="N33" s="284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284"/>
    </row>
    <row r="34" hidden="1" outlineLevel="1">
      <c r="A34" s="347" t="s">
        <v>64</v>
      </c>
      <c r="B34" s="311">
        <f>'Вартість розподілу та передачі'!T30</f>
        <v>239229.1775</v>
      </c>
      <c r="C34" s="312">
        <f>'Вартість розподілу та передачі'!U30</f>
        <v>0.265214696</v>
      </c>
      <c r="D34" s="313">
        <f>'Вартість розподілу та передачі'!V30</f>
        <v>53375.54161</v>
      </c>
      <c r="E34" s="312">
        <f>'Вартість розподілу та передачі'!W30</f>
        <v>0.05917329227</v>
      </c>
      <c r="F34" s="349">
        <f>'Вартість активної енергії'!N20</f>
        <v>486093.0148</v>
      </c>
      <c r="G34" s="350">
        <f>'Вартість активної енергії'!O20</f>
        <v>0.5388933426</v>
      </c>
      <c r="H34" s="349">
        <f>'Вартість активної енергії'!P20</f>
        <v>108454.4879</v>
      </c>
      <c r="I34" s="350">
        <f>'Вартість активної енергії'!Q20</f>
        <v>0.1202350162</v>
      </c>
      <c r="J34" s="316">
        <f t="shared" ref="J34:M34" si="16">B34+F34</f>
        <v>725322.1923</v>
      </c>
      <c r="K34" s="317">
        <f t="shared" si="16"/>
        <v>0.8041080386</v>
      </c>
      <c r="L34" s="316">
        <f t="shared" si="16"/>
        <v>161830.0295</v>
      </c>
      <c r="M34" s="318">
        <f t="shared" si="16"/>
        <v>0.1794083085</v>
      </c>
      <c r="N34" s="284"/>
      <c r="O34" s="284"/>
      <c r="P34" s="284"/>
      <c r="Q34" s="284"/>
      <c r="R34" s="284"/>
      <c r="S34" s="284"/>
      <c r="T34" s="284"/>
      <c r="U34" s="284"/>
      <c r="V34" s="284"/>
      <c r="W34" s="284"/>
      <c r="X34" s="284"/>
      <c r="Y34" s="284"/>
      <c r="Z34" s="284"/>
    </row>
    <row r="35" hidden="1" outlineLevel="1">
      <c r="A35" s="348" t="s">
        <v>58</v>
      </c>
      <c r="B35" s="320">
        <f>'Вартість розподілу та передачі'!T21</f>
        <v>326119.5044</v>
      </c>
      <c r="C35" s="321">
        <f>'Вартість розподілу та передачі'!U21</f>
        <v>0.3615432118</v>
      </c>
      <c r="D35" s="322">
        <f>'Вартість розподілу та передачі'!V21</f>
        <v>72762.04917</v>
      </c>
      <c r="E35" s="321">
        <f>'Вартість розподілу та передачі'!W21</f>
        <v>0.08066559835</v>
      </c>
      <c r="F35" s="342">
        <f>'Вартість активної енергії'!N30</f>
        <v>512893.1394</v>
      </c>
      <c r="G35" s="343">
        <f>'Вартість активної енергії'!O30</f>
        <v>0.5686045467</v>
      </c>
      <c r="H35" s="342">
        <f>'Вартість активної енергії'!P30</f>
        <v>114433.9892</v>
      </c>
      <c r="I35" s="343">
        <f>'Вартість активної енергії'!Q30</f>
        <v>0.126864022</v>
      </c>
      <c r="J35" s="325">
        <f t="shared" ref="J35:M35" si="17">B35+F35</f>
        <v>839012.6438</v>
      </c>
      <c r="K35" s="326">
        <f t="shared" si="17"/>
        <v>0.9301477585</v>
      </c>
      <c r="L35" s="325">
        <f t="shared" si="17"/>
        <v>187196.0383</v>
      </c>
      <c r="M35" s="327">
        <f t="shared" si="17"/>
        <v>0.2075296204</v>
      </c>
      <c r="N35" s="284"/>
      <c r="O35" s="284"/>
      <c r="P35" s="284"/>
      <c r="Q35" s="284"/>
      <c r="R35" s="284"/>
      <c r="S35" s="284"/>
      <c r="T35" s="284"/>
      <c r="U35" s="284"/>
      <c r="V35" s="284"/>
      <c r="W35" s="284"/>
      <c r="X35" s="284"/>
      <c r="Y35" s="284"/>
      <c r="Z35" s="284"/>
    </row>
    <row r="36" collapsed="1">
      <c r="A36" s="328" t="s">
        <v>99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9"/>
      <c r="N36" s="284"/>
      <c r="O36" s="284"/>
      <c r="P36" s="284"/>
      <c r="Q36" s="284"/>
      <c r="R36" s="284"/>
      <c r="S36" s="284"/>
      <c r="T36" s="284"/>
      <c r="U36" s="284"/>
      <c r="V36" s="284"/>
      <c r="W36" s="284"/>
      <c r="X36" s="284"/>
      <c r="Y36" s="284"/>
      <c r="Z36" s="284"/>
    </row>
    <row r="37" hidden="1" outlineLevel="1">
      <c r="A37" s="344" t="s">
        <v>70</v>
      </c>
      <c r="B37" s="144">
        <f>'Вартість розподілу та передачі'!T12</f>
        <v>271160.3177</v>
      </c>
      <c r="C37" s="304">
        <f>'Вартість розподілу та передачі'!U12</f>
        <v>0.300614256</v>
      </c>
      <c r="D37" s="233">
        <f>'Вартість розподілу та передачі'!V12</f>
        <v>60499.84776</v>
      </c>
      <c r="E37" s="304">
        <f>'Вартість розподілу та передачі'!W12</f>
        <v>0.06707145381</v>
      </c>
      <c r="F37" s="345">
        <f>'Вартість активної енергії'!N11</f>
        <v>534289.7805</v>
      </c>
      <c r="G37" s="346">
        <f>'Вартість активної енергії'!O11</f>
        <v>0.5923253307</v>
      </c>
      <c r="H37" s="345">
        <f>'Вартість активної енергії'!P11</f>
        <v>119207.8939</v>
      </c>
      <c r="I37" s="346">
        <f>'Вартість активної енергії'!Q11</f>
        <v>0.1321564772</v>
      </c>
      <c r="J37" s="307">
        <f t="shared" ref="J37:M37" si="18">B37+F37</f>
        <v>805450.0982</v>
      </c>
      <c r="K37" s="308">
        <f t="shared" si="18"/>
        <v>0.8929395866</v>
      </c>
      <c r="L37" s="307">
        <f t="shared" si="18"/>
        <v>179707.7417</v>
      </c>
      <c r="M37" s="309">
        <f t="shared" si="18"/>
        <v>0.199227931</v>
      </c>
      <c r="N37" s="284"/>
      <c r="O37" s="284"/>
      <c r="P37" s="284"/>
      <c r="Q37" s="284"/>
      <c r="R37" s="284"/>
      <c r="S37" s="284"/>
      <c r="T37" s="284"/>
      <c r="U37" s="284"/>
      <c r="V37" s="284"/>
      <c r="W37" s="284"/>
      <c r="X37" s="284"/>
      <c r="Y37" s="284"/>
      <c r="Z37" s="284"/>
    </row>
    <row r="38" hidden="1" outlineLevel="1">
      <c r="A38" s="347" t="s">
        <v>64</v>
      </c>
      <c r="B38" s="311">
        <f>'Вартість розподілу та передачі'!T31</f>
        <v>239229.1775</v>
      </c>
      <c r="C38" s="312">
        <f>'Вартість розподілу та передачі'!U31</f>
        <v>0.265214696</v>
      </c>
      <c r="D38" s="313">
        <f>'Вартість розподілу та передачі'!V31</f>
        <v>53375.54161</v>
      </c>
      <c r="E38" s="312">
        <f>'Вартість розподілу та передачі'!W31</f>
        <v>0.05917329227</v>
      </c>
      <c r="F38" s="349">
        <f>'Вартість активної енергії'!N21</f>
        <v>489102.788</v>
      </c>
      <c r="G38" s="350">
        <f>'Вартість активної енергії'!O21</f>
        <v>0.542230043</v>
      </c>
      <c r="H38" s="349">
        <f>'Вартість активної енергії'!P21</f>
        <v>109126.0125</v>
      </c>
      <c r="I38" s="350">
        <f>'Вартість активної енергії'!Q21</f>
        <v>0.120979483</v>
      </c>
      <c r="J38" s="351">
        <f t="shared" ref="J38:M38" si="19">B38+F38</f>
        <v>728331.9655</v>
      </c>
      <c r="K38" s="352">
        <f t="shared" si="19"/>
        <v>0.8074447389</v>
      </c>
      <c r="L38" s="351">
        <f t="shared" si="19"/>
        <v>162501.5541</v>
      </c>
      <c r="M38" s="353">
        <f t="shared" si="19"/>
        <v>0.1801527753</v>
      </c>
      <c r="N38" s="284"/>
      <c r="O38" s="284"/>
      <c r="P38" s="284"/>
      <c r="Q38" s="284"/>
      <c r="R38" s="284"/>
      <c r="S38" s="284"/>
      <c r="T38" s="284"/>
      <c r="U38" s="284"/>
      <c r="V38" s="284"/>
      <c r="W38" s="284"/>
      <c r="X38" s="284"/>
      <c r="Y38" s="284"/>
      <c r="Z38" s="284"/>
    </row>
    <row r="39" hidden="1" outlineLevel="1">
      <c r="A39" s="348" t="s">
        <v>58</v>
      </c>
      <c r="B39" s="320">
        <f>'Вартість розподілу та передачі'!T22</f>
        <v>311491.1409</v>
      </c>
      <c r="C39" s="321">
        <f>'Вартість розподілу та передачі'!U22</f>
        <v>0.3453258882</v>
      </c>
      <c r="D39" s="322">
        <f>'Вартість розподілу та передачі'!V22</f>
        <v>69498.24651</v>
      </c>
      <c r="E39" s="321">
        <f>'Вартість розподілу та передачі'!W22</f>
        <v>0.07704727537</v>
      </c>
      <c r="F39" s="342">
        <f>'Вартість активної енергії'!N31</f>
        <v>536565.3537</v>
      </c>
      <c r="G39" s="343">
        <f>'Вартість активної енергії'!O31</f>
        <v>0.5948480808</v>
      </c>
      <c r="H39" s="342">
        <f>'Вартість активної енергії'!P31</f>
        <v>119715.6077</v>
      </c>
      <c r="I39" s="343">
        <f>'Вартість активної енергії'!Q31</f>
        <v>0.1327193398</v>
      </c>
      <c r="J39" s="354">
        <f t="shared" ref="J39:M39" si="20">B39+F39</f>
        <v>848056.4945</v>
      </c>
      <c r="K39" s="355">
        <f t="shared" si="20"/>
        <v>0.9401739691</v>
      </c>
      <c r="L39" s="354">
        <f t="shared" si="20"/>
        <v>189213.8542</v>
      </c>
      <c r="M39" s="356">
        <f t="shared" si="20"/>
        <v>0.2097666151</v>
      </c>
      <c r="N39" s="284"/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</row>
    <row r="40" collapsed="1">
      <c r="A40" s="328" t="s">
        <v>31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9"/>
      <c r="N40" s="284"/>
      <c r="O40" s="284"/>
      <c r="P40" s="284"/>
      <c r="Q40" s="284"/>
      <c r="R40" s="284"/>
      <c r="S40" s="284"/>
      <c r="T40" s="284"/>
      <c r="U40" s="284"/>
      <c r="V40" s="284"/>
      <c r="W40" s="284"/>
      <c r="X40" s="284"/>
      <c r="Y40" s="284"/>
      <c r="Z40" s="284"/>
    </row>
    <row r="41" hidden="1" outlineLevel="1">
      <c r="A41" s="344" t="s">
        <v>70</v>
      </c>
      <c r="B41" s="144">
        <f>'Вартість розподілу та передачі'!T13</f>
        <v>237488.3688</v>
      </c>
      <c r="C41" s="304">
        <f>'Вартість розподілу та передачі'!U13</f>
        <v>0.2632847973</v>
      </c>
      <c r="D41" s="233">
        <f>'Вартість розподілу та передачі'!V13</f>
        <v>52987.14163</v>
      </c>
      <c r="E41" s="304">
        <f>'Вартість розподілу та передачі'!W13</f>
        <v>0.05874270356</v>
      </c>
      <c r="F41" s="345">
        <f>'Вартість активної енергії'!N12</f>
        <v>516662.0844</v>
      </c>
      <c r="G41" s="346">
        <f>'Вартість активної енергії'!O12</f>
        <v>0.5727828814</v>
      </c>
      <c r="H41" s="345">
        <f>'Вартість активної енергії'!P12</f>
        <v>115274.8961</v>
      </c>
      <c r="I41" s="346">
        <f>'Вартість активної енергії'!Q12</f>
        <v>0.1277962698</v>
      </c>
      <c r="J41" s="307">
        <f t="shared" ref="J41:M41" si="21">B41+F41</f>
        <v>754150.4532</v>
      </c>
      <c r="K41" s="308">
        <f t="shared" si="21"/>
        <v>0.8360676788</v>
      </c>
      <c r="L41" s="307">
        <f t="shared" si="21"/>
        <v>168262.0377</v>
      </c>
      <c r="M41" s="309">
        <f t="shared" si="21"/>
        <v>0.1865389734</v>
      </c>
      <c r="N41" s="284"/>
      <c r="O41" s="284"/>
      <c r="P41" s="284"/>
      <c r="Q41" s="284"/>
      <c r="R41" s="284"/>
      <c r="S41" s="284"/>
      <c r="T41" s="284"/>
      <c r="U41" s="284"/>
      <c r="V41" s="284"/>
      <c r="W41" s="284"/>
      <c r="X41" s="284"/>
      <c r="Y41" s="284"/>
      <c r="Z41" s="284"/>
    </row>
    <row r="42" hidden="1" outlineLevel="1">
      <c r="A42" s="347" t="s">
        <v>64</v>
      </c>
      <c r="B42" s="337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338"/>
      <c r="N42" s="284"/>
      <c r="O42" s="284"/>
      <c r="P42" s="284"/>
      <c r="Q42" s="284"/>
      <c r="R42" s="284"/>
      <c r="S42" s="284"/>
      <c r="T42" s="284"/>
      <c r="U42" s="284"/>
      <c r="V42" s="284"/>
      <c r="W42" s="284"/>
      <c r="X42" s="284"/>
      <c r="Y42" s="284"/>
      <c r="Z42" s="284"/>
    </row>
    <row r="43" hidden="1" outlineLevel="1">
      <c r="A43" s="348" t="s">
        <v>58</v>
      </c>
      <c r="B43" s="329"/>
      <c r="C43" s="330"/>
      <c r="D43" s="330"/>
      <c r="E43" s="330"/>
      <c r="F43" s="331"/>
      <c r="G43" s="332"/>
      <c r="H43" s="330"/>
      <c r="I43" s="330"/>
      <c r="J43" s="330"/>
      <c r="K43" s="330"/>
      <c r="L43" s="330"/>
      <c r="M43" s="333"/>
      <c r="N43" s="284"/>
      <c r="O43" s="284"/>
      <c r="P43" s="284"/>
      <c r="Q43" s="284"/>
      <c r="R43" s="284"/>
      <c r="S43" s="284"/>
      <c r="T43" s="284"/>
      <c r="U43" s="284"/>
      <c r="V43" s="284"/>
      <c r="W43" s="284"/>
      <c r="X43" s="284"/>
      <c r="Y43" s="284"/>
      <c r="Z43" s="284"/>
    </row>
    <row r="44" collapsed="1">
      <c r="A44" s="328" t="s">
        <v>62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9"/>
      <c r="N44" s="284"/>
      <c r="O44" s="284"/>
      <c r="P44" s="284"/>
      <c r="Q44" s="284"/>
      <c r="R44" s="284"/>
      <c r="S44" s="284"/>
      <c r="T44" s="284"/>
      <c r="U44" s="284"/>
      <c r="V44" s="284"/>
      <c r="W44" s="284"/>
      <c r="X44" s="284"/>
      <c r="Y44" s="284"/>
      <c r="Z44" s="284"/>
    </row>
    <row r="45" hidden="1" outlineLevel="1">
      <c r="A45" s="344" t="s">
        <v>70</v>
      </c>
      <c r="B45" s="334"/>
      <c r="C45" s="335"/>
      <c r="D45" s="335"/>
      <c r="E45" s="335"/>
      <c r="F45" s="335"/>
      <c r="G45" s="335"/>
      <c r="H45" s="335"/>
      <c r="I45" s="335"/>
      <c r="J45" s="335"/>
      <c r="K45" s="335"/>
      <c r="L45" s="335"/>
      <c r="M45" s="336"/>
      <c r="N45" s="284"/>
      <c r="O45" s="284"/>
      <c r="P45" s="284"/>
      <c r="Q45" s="284"/>
      <c r="R45" s="284"/>
      <c r="S45" s="284"/>
      <c r="T45" s="284"/>
      <c r="U45" s="284"/>
      <c r="V45" s="284"/>
      <c r="W45" s="284"/>
      <c r="X45" s="284"/>
      <c r="Y45" s="284"/>
      <c r="Z45" s="284"/>
    </row>
    <row r="46" hidden="1" outlineLevel="1">
      <c r="A46" s="347" t="s">
        <v>64</v>
      </c>
      <c r="B46" s="337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338"/>
      <c r="N46" s="284"/>
      <c r="O46" s="284"/>
      <c r="P46" s="284"/>
      <c r="Q46" s="284"/>
      <c r="R46" s="284"/>
      <c r="S46" s="284"/>
      <c r="T46" s="284"/>
      <c r="U46" s="284"/>
      <c r="V46" s="284"/>
      <c r="W46" s="284"/>
      <c r="X46" s="284"/>
      <c r="Y46" s="284"/>
      <c r="Z46" s="284"/>
    </row>
    <row r="47" hidden="1" outlineLevel="1">
      <c r="A47" s="348" t="s">
        <v>58</v>
      </c>
      <c r="B47" s="320">
        <f>'Вартість розподілу та передачі'!T23</f>
        <v>280622.555</v>
      </c>
      <c r="C47" s="357">
        <f>'Вартість розподілу та передачі'!U23</f>
        <v>0.3111042991</v>
      </c>
      <c r="D47" s="358">
        <f>'Вартість розподілу та передачі'!V23</f>
        <v>62611.01182</v>
      </c>
      <c r="E47" s="357">
        <f>'Вартість розподілу та передачі'!W23</f>
        <v>0.06941193644</v>
      </c>
      <c r="F47" s="342">
        <f>'Вартість активної енергії'!N32</f>
        <v>535092.7514</v>
      </c>
      <c r="G47" s="343">
        <f>'Вартість активної енергії'!O32</f>
        <v>0.5932155218</v>
      </c>
      <c r="H47" s="342">
        <f>'Вартість активної енергії'!P32</f>
        <v>119387.0485</v>
      </c>
      <c r="I47" s="343">
        <f>'Вартість активної енергії'!Q32</f>
        <v>0.1323550919</v>
      </c>
      <c r="J47" s="325">
        <f t="shared" ref="J47:M47" si="22">B47+F47</f>
        <v>815715.3064</v>
      </c>
      <c r="K47" s="326">
        <f t="shared" si="22"/>
        <v>0.9043198209</v>
      </c>
      <c r="L47" s="325">
        <f t="shared" si="22"/>
        <v>181998.0603</v>
      </c>
      <c r="M47" s="327">
        <f t="shared" si="22"/>
        <v>0.2017670283</v>
      </c>
      <c r="N47" s="284"/>
      <c r="O47" s="284"/>
      <c r="P47" s="284"/>
      <c r="Q47" s="284"/>
      <c r="R47" s="284"/>
      <c r="S47" s="284"/>
      <c r="T47" s="284"/>
      <c r="U47" s="284"/>
      <c r="V47" s="284"/>
      <c r="W47" s="284"/>
      <c r="X47" s="284"/>
      <c r="Y47" s="284"/>
      <c r="Z47" s="284"/>
    </row>
    <row r="48" collapsed="1">
      <c r="A48" s="328" t="s">
        <v>63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9"/>
      <c r="N48" s="284"/>
      <c r="O48" s="284"/>
      <c r="P48" s="284"/>
      <c r="Q48" s="284"/>
      <c r="R48" s="284"/>
      <c r="S48" s="284"/>
      <c r="T48" s="284"/>
      <c r="U48" s="284"/>
      <c r="V48" s="284"/>
      <c r="W48" s="284"/>
      <c r="X48" s="284"/>
      <c r="Y48" s="284"/>
      <c r="Z48" s="284"/>
    </row>
    <row r="49" hidden="1" outlineLevel="1">
      <c r="A49" s="303" t="s">
        <v>70</v>
      </c>
      <c r="B49" s="334"/>
      <c r="C49" s="335"/>
      <c r="D49" s="335"/>
      <c r="E49" s="335"/>
      <c r="F49" s="335"/>
      <c r="G49" s="335"/>
      <c r="H49" s="335"/>
      <c r="I49" s="335"/>
      <c r="J49" s="335"/>
      <c r="K49" s="335"/>
      <c r="L49" s="335"/>
      <c r="M49" s="336"/>
      <c r="N49" s="284"/>
      <c r="O49" s="284"/>
      <c r="P49" s="284"/>
      <c r="Q49" s="284"/>
      <c r="R49" s="284"/>
      <c r="S49" s="284"/>
      <c r="T49" s="284"/>
      <c r="U49" s="284"/>
      <c r="V49" s="284"/>
      <c r="W49" s="284"/>
      <c r="X49" s="284"/>
      <c r="Y49" s="284"/>
      <c r="Z49" s="284"/>
    </row>
    <row r="50" hidden="1" outlineLevel="1">
      <c r="A50" s="310" t="s">
        <v>64</v>
      </c>
      <c r="B50" s="3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338"/>
      <c r="N50" s="284"/>
      <c r="O50" s="284"/>
      <c r="P50" s="284"/>
      <c r="Q50" s="284"/>
      <c r="R50" s="284"/>
      <c r="S50" s="284"/>
      <c r="T50" s="284"/>
      <c r="U50" s="284"/>
      <c r="V50" s="284"/>
      <c r="W50" s="284"/>
      <c r="X50" s="284"/>
      <c r="Y50" s="284"/>
      <c r="Z50" s="284"/>
    </row>
    <row r="51" hidden="1" outlineLevel="1">
      <c r="A51" s="319" t="s">
        <v>58</v>
      </c>
      <c r="B51" s="320">
        <f>'Вартість розподілу та передачі'!T24</f>
        <v>276479.9181</v>
      </c>
      <c r="C51" s="321">
        <f>'Вартість розподілу та передачі'!U24</f>
        <v>0.3065116812</v>
      </c>
      <c r="D51" s="322">
        <f>'Вартість розподілу та передачі'!V24</f>
        <v>61686.7287</v>
      </c>
      <c r="E51" s="321">
        <f>'Вартість розподілу та передачі'!W24</f>
        <v>0.06838725597</v>
      </c>
      <c r="F51" s="342">
        <f>'Вартість активної енергії'!N32</f>
        <v>535092.7514</v>
      </c>
      <c r="G51" s="343">
        <f>'Вартість активної енергії'!O32</f>
        <v>0.5932155218</v>
      </c>
      <c r="H51" s="342">
        <f>'Вартість активної енергії'!P32</f>
        <v>119387.0485</v>
      </c>
      <c r="I51" s="343">
        <f>'Вартість активної енергії'!Q32</f>
        <v>0.1323550919</v>
      </c>
      <c r="J51" s="325">
        <f t="shared" ref="J51:M51" si="23">B51+F51</f>
        <v>811572.6694</v>
      </c>
      <c r="K51" s="326">
        <f t="shared" si="23"/>
        <v>0.899727203</v>
      </c>
      <c r="L51" s="325">
        <f t="shared" si="23"/>
        <v>181073.7772</v>
      </c>
      <c r="M51" s="327">
        <f t="shared" si="23"/>
        <v>0.2007423478</v>
      </c>
      <c r="N51" s="284"/>
      <c r="O51" s="284"/>
      <c r="P51" s="284"/>
      <c r="Q51" s="284"/>
      <c r="R51" s="284"/>
      <c r="S51" s="284"/>
      <c r="T51" s="284"/>
      <c r="U51" s="284"/>
      <c r="V51" s="284"/>
      <c r="W51" s="284"/>
      <c r="X51" s="284"/>
      <c r="Y51" s="284"/>
      <c r="Z51" s="284"/>
    </row>
    <row r="52" collapsed="1">
      <c r="A52" s="328" t="s">
        <v>32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9"/>
      <c r="N52" s="284"/>
      <c r="O52" s="284"/>
      <c r="P52" s="284"/>
      <c r="Q52" s="284"/>
      <c r="R52" s="284"/>
      <c r="S52" s="284"/>
      <c r="T52" s="284"/>
      <c r="U52" s="284"/>
      <c r="V52" s="284"/>
      <c r="W52" s="284"/>
      <c r="X52" s="284"/>
      <c r="Y52" s="284"/>
      <c r="Z52" s="284"/>
    </row>
    <row r="53" hidden="1" outlineLevel="1">
      <c r="A53" s="303" t="s">
        <v>70</v>
      </c>
      <c r="B53" s="144">
        <f>'Вартість розподілу та передачі'!T14</f>
        <v>218169.5079</v>
      </c>
      <c r="C53" s="304">
        <f>'Вартість розподілу та передачі'!U14</f>
        <v>0.2418674859</v>
      </c>
      <c r="D53" s="233">
        <f>'Вартість розподілу та передачі'!V14</f>
        <v>48676.82016</v>
      </c>
      <c r="E53" s="304">
        <f>'Вартість розподілу та передачі'!W14</f>
        <v>0.05396418694</v>
      </c>
      <c r="F53" s="345">
        <f>'Вартість активної енергії'!N13</f>
        <v>487136.2859</v>
      </c>
      <c r="G53" s="346">
        <f>'Вартість активної енергії'!O13</f>
        <v>0.5400499358</v>
      </c>
      <c r="H53" s="345">
        <f>'Вартість активної енергії'!P13</f>
        <v>108687.257</v>
      </c>
      <c r="I53" s="346">
        <f>'Вартість активної енергії'!Q13</f>
        <v>0.1204930691</v>
      </c>
      <c r="J53" s="307">
        <f t="shared" ref="J53:M53" si="24">B53+F53</f>
        <v>705305.7939</v>
      </c>
      <c r="K53" s="308">
        <f t="shared" si="24"/>
        <v>0.7819174217</v>
      </c>
      <c r="L53" s="307">
        <f t="shared" si="24"/>
        <v>157364.0772</v>
      </c>
      <c r="M53" s="309">
        <f t="shared" si="24"/>
        <v>0.1744572561</v>
      </c>
      <c r="N53" s="284"/>
      <c r="O53" s="284"/>
      <c r="P53" s="284"/>
      <c r="Q53" s="284"/>
      <c r="R53" s="284"/>
      <c r="S53" s="284"/>
      <c r="T53" s="284"/>
      <c r="U53" s="284"/>
      <c r="V53" s="284"/>
      <c r="W53" s="284"/>
      <c r="X53" s="284"/>
      <c r="Y53" s="284"/>
      <c r="Z53" s="284"/>
    </row>
    <row r="54" hidden="1" outlineLevel="1">
      <c r="A54" s="310" t="s">
        <v>64</v>
      </c>
      <c r="B54" s="3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338"/>
      <c r="N54" s="284"/>
      <c r="O54" s="284"/>
      <c r="P54" s="284"/>
      <c r="Q54" s="284"/>
      <c r="R54" s="284"/>
      <c r="S54" s="284"/>
      <c r="T54" s="284"/>
      <c r="U54" s="284"/>
      <c r="V54" s="284"/>
      <c r="W54" s="284"/>
      <c r="X54" s="284"/>
      <c r="Y54" s="284"/>
      <c r="Z54" s="284"/>
    </row>
    <row r="55" hidden="1" outlineLevel="1">
      <c r="A55" s="319" t="s">
        <v>58</v>
      </c>
      <c r="B55" s="329"/>
      <c r="C55" s="330"/>
      <c r="D55" s="330"/>
      <c r="E55" s="330"/>
      <c r="F55" s="330"/>
      <c r="G55" s="330"/>
      <c r="H55" s="330"/>
      <c r="I55" s="330"/>
      <c r="J55" s="330"/>
      <c r="K55" s="330"/>
      <c r="L55" s="330"/>
      <c r="M55" s="333"/>
      <c r="N55" s="284"/>
      <c r="O55" s="284"/>
      <c r="P55" s="284"/>
      <c r="Q55" s="284"/>
      <c r="R55" s="284"/>
      <c r="S55" s="284"/>
      <c r="T55" s="284"/>
      <c r="U55" s="284"/>
      <c r="V55" s="284"/>
      <c r="W55" s="284"/>
      <c r="X55" s="284"/>
      <c r="Y55" s="284"/>
      <c r="Z55" s="284"/>
    </row>
  </sheetData>
  <mergeCells count="23">
    <mergeCell ref="H2:I2"/>
    <mergeCell ref="J2:K2"/>
    <mergeCell ref="B1:E1"/>
    <mergeCell ref="F1:I1"/>
    <mergeCell ref="J1:M1"/>
    <mergeCell ref="A2:A3"/>
    <mergeCell ref="B2:C2"/>
    <mergeCell ref="D2:E2"/>
    <mergeCell ref="F2:G2"/>
    <mergeCell ref="A28:M28"/>
    <mergeCell ref="A32:M32"/>
    <mergeCell ref="A36:M36"/>
    <mergeCell ref="A40:M40"/>
    <mergeCell ref="A44:M44"/>
    <mergeCell ref="A48:M48"/>
    <mergeCell ref="A52:M52"/>
    <mergeCell ref="L2:M2"/>
    <mergeCell ref="A4:M4"/>
    <mergeCell ref="A8:M8"/>
    <mergeCell ref="A12:M12"/>
    <mergeCell ref="A16:M16"/>
    <mergeCell ref="A20:M20"/>
    <mergeCell ref="A24:M24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74E13"/>
    <outlinePr summaryBelow="0" summaryRight="0"/>
  </sheetPr>
  <sheetViews>
    <sheetView workbookViewId="0"/>
  </sheetViews>
  <sheetFormatPr customHeight="1" defaultColWidth="12.63" defaultRowHeight="15.75" outlineLevelRow="1"/>
  <cols>
    <col customWidth="1" min="1" max="1" width="13.38"/>
    <col customWidth="1" min="3" max="3" width="11.88"/>
    <col customWidth="1" min="4" max="4" width="10.75"/>
    <col customWidth="1" min="5" max="5" width="9.13"/>
    <col customWidth="1" min="6" max="6" width="9.0"/>
    <col customWidth="1" min="7" max="7" width="9.5"/>
    <col customWidth="1" min="8" max="8" width="8.5"/>
    <col customWidth="1" min="9" max="9" width="9.25"/>
    <col customWidth="1" min="10" max="10" width="8.88"/>
    <col customWidth="1" min="11" max="11" width="7.25"/>
    <col customWidth="1" min="12" max="12" width="11.0"/>
    <col customWidth="1" min="13" max="13" width="11.63"/>
    <col customWidth="1" min="14" max="14" width="10.75"/>
    <col customWidth="1" min="15" max="15" width="9.88"/>
    <col customWidth="1" min="16" max="16" width="10.0"/>
    <col customWidth="1" min="17" max="17" width="9.38"/>
    <col customWidth="1" min="18" max="18" width="9.0"/>
    <col customWidth="1" min="19" max="19" width="8.5"/>
    <col customWidth="1" min="20" max="20" width="8.75"/>
    <col customWidth="1" min="21" max="21" width="8.38"/>
    <col customWidth="1" min="22" max="22" width="8.25"/>
    <col customWidth="1" min="23" max="23" width="8.75"/>
    <col customWidth="1" min="24" max="24" width="7.63"/>
    <col customWidth="1" min="25" max="25" width="8.88"/>
    <col customWidth="1" min="26" max="26" width="10.88"/>
    <col customWidth="1" min="27" max="27" width="9.5"/>
  </cols>
  <sheetData>
    <row r="1" collapsed="1">
      <c r="A1" s="359" t="s">
        <v>100</v>
      </c>
      <c r="B1" s="29"/>
      <c r="C1" s="29"/>
      <c r="D1" s="29"/>
      <c r="E1" s="29"/>
      <c r="F1" s="29"/>
      <c r="G1" s="29"/>
      <c r="H1" s="29"/>
      <c r="I1" s="11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1"/>
      <c r="AC1" s="361"/>
      <c r="AD1" s="361"/>
    </row>
    <row r="2" hidden="1" outlineLevel="1">
      <c r="A2" s="362"/>
      <c r="B2" s="363" t="s">
        <v>76</v>
      </c>
      <c r="C2" s="364" t="s">
        <v>77</v>
      </c>
      <c r="D2" s="29"/>
      <c r="E2" s="29"/>
      <c r="F2" s="29"/>
      <c r="G2" s="29"/>
      <c r="H2" s="29"/>
      <c r="I2" s="29"/>
      <c r="J2" s="29"/>
      <c r="K2" s="29"/>
      <c r="L2" s="29"/>
      <c r="M2" s="11"/>
      <c r="N2" s="364" t="s">
        <v>38</v>
      </c>
      <c r="O2" s="29"/>
      <c r="P2" s="29"/>
      <c r="Q2" s="11"/>
      <c r="R2" s="364" t="s">
        <v>66</v>
      </c>
      <c r="S2" s="29"/>
      <c r="T2" s="29"/>
      <c r="U2" s="29"/>
      <c r="V2" s="29"/>
      <c r="W2" s="29"/>
      <c r="X2" s="29"/>
      <c r="Y2" s="29"/>
      <c r="Z2" s="29"/>
      <c r="AA2" s="11"/>
      <c r="AB2" s="361"/>
      <c r="AC2" s="361"/>
      <c r="AD2" s="361"/>
    </row>
    <row r="3" hidden="1" outlineLevel="1">
      <c r="A3" s="365" t="s">
        <v>39</v>
      </c>
      <c r="B3" s="27" t="s">
        <v>40</v>
      </c>
      <c r="C3" s="27" t="s">
        <v>41</v>
      </c>
      <c r="D3" s="366" t="s">
        <v>42</v>
      </c>
      <c r="E3" s="29"/>
      <c r="F3" s="29"/>
      <c r="G3" s="29"/>
      <c r="H3" s="29"/>
      <c r="I3" s="29"/>
      <c r="J3" s="29"/>
      <c r="K3" s="29"/>
      <c r="L3" s="11"/>
      <c r="M3" s="30" t="s">
        <v>43</v>
      </c>
      <c r="N3" s="30" t="s">
        <v>44</v>
      </c>
      <c r="O3" s="30" t="s">
        <v>45</v>
      </c>
      <c r="P3" s="30" t="s">
        <v>46</v>
      </c>
      <c r="Q3" s="30" t="s">
        <v>47</v>
      </c>
      <c r="R3" s="367" t="s">
        <v>14</v>
      </c>
      <c r="S3" s="367" t="s">
        <v>16</v>
      </c>
      <c r="T3" s="367" t="s">
        <v>17</v>
      </c>
      <c r="U3" s="367" t="s">
        <v>48</v>
      </c>
      <c r="V3" s="367" t="s">
        <v>49</v>
      </c>
      <c r="W3" s="367" t="s">
        <v>19</v>
      </c>
      <c r="X3" s="367" t="s">
        <v>20</v>
      </c>
      <c r="Y3" s="367" t="s">
        <v>50</v>
      </c>
      <c r="Z3" s="367" t="s">
        <v>68</v>
      </c>
      <c r="AA3" s="368" t="s">
        <v>67</v>
      </c>
      <c r="AB3" s="361"/>
      <c r="AC3" s="361"/>
      <c r="AD3" s="361"/>
    </row>
    <row r="4" hidden="1" outlineLevel="1">
      <c r="A4" s="32"/>
      <c r="B4" s="32"/>
      <c r="C4" s="32"/>
      <c r="D4" s="369" t="s">
        <v>14</v>
      </c>
      <c r="E4" s="369" t="s">
        <v>16</v>
      </c>
      <c r="F4" s="369" t="s">
        <v>17</v>
      </c>
      <c r="G4" s="369" t="s">
        <v>48</v>
      </c>
      <c r="H4" s="369" t="s">
        <v>49</v>
      </c>
      <c r="I4" s="370" t="s">
        <v>19</v>
      </c>
      <c r="J4" s="370" t="s">
        <v>20</v>
      </c>
      <c r="K4" s="370" t="s">
        <v>50</v>
      </c>
      <c r="L4" s="370" t="s">
        <v>24</v>
      </c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69" t="s">
        <v>69</v>
      </c>
      <c r="AB4" s="361"/>
      <c r="AC4" s="361"/>
      <c r="AD4" s="361"/>
    </row>
    <row r="5" hidden="1" outlineLevel="1">
      <c r="A5" s="371" t="s">
        <v>51</v>
      </c>
      <c r="B5" s="371" t="s">
        <v>52</v>
      </c>
      <c r="C5" s="371" t="s">
        <v>52</v>
      </c>
      <c r="D5" s="372" t="s">
        <v>53</v>
      </c>
      <c r="E5" s="29"/>
      <c r="F5" s="29"/>
      <c r="G5" s="29"/>
      <c r="H5" s="29"/>
      <c r="I5" s="29"/>
      <c r="J5" s="29"/>
      <c r="K5" s="29"/>
      <c r="L5" s="11"/>
      <c r="M5" s="371" t="s">
        <v>53</v>
      </c>
      <c r="N5" s="371" t="s">
        <v>54</v>
      </c>
      <c r="O5" s="371" t="s">
        <v>53</v>
      </c>
      <c r="P5" s="371" t="s">
        <v>53</v>
      </c>
      <c r="Q5" s="371" t="s">
        <v>53</v>
      </c>
      <c r="R5" s="372" t="s">
        <v>53</v>
      </c>
      <c r="S5" s="29"/>
      <c r="T5" s="29"/>
      <c r="U5" s="29"/>
      <c r="V5" s="29"/>
      <c r="W5" s="29"/>
      <c r="X5" s="29"/>
      <c r="Y5" s="29"/>
      <c r="Z5" s="11"/>
      <c r="AA5" s="371" t="s">
        <v>54</v>
      </c>
      <c r="AB5" s="361"/>
      <c r="AC5" s="361"/>
      <c r="AD5" s="361"/>
    </row>
    <row r="6" hidden="1" outlineLevel="1">
      <c r="A6" s="373" t="s">
        <v>13</v>
      </c>
      <c r="B6" s="374">
        <f>'Тарифи на розподіл та передачу'!B6*'Вихідні дані'!$B$39</f>
        <v>22580</v>
      </c>
      <c r="C6" s="374">
        <f>'Тарифи на розподіл та передачу'!C6*'Вихідні дані'!$B$39</f>
        <v>380</v>
      </c>
      <c r="D6" s="237">
        <f>'Тарифи на розподіл та передачу'!D6*'Вихідні дані'!$B$38</f>
        <v>56692.00854</v>
      </c>
      <c r="E6" s="238"/>
      <c r="F6" s="238"/>
      <c r="G6" s="238"/>
      <c r="H6" s="238"/>
      <c r="I6" s="238"/>
      <c r="J6" s="238"/>
      <c r="K6" s="238"/>
      <c r="L6" s="238"/>
      <c r="M6" s="374">
        <f>'Тарифи на розподіл та передачу'!M6*'Вихідні дані'!$B$38</f>
        <v>9182.571948</v>
      </c>
      <c r="N6" s="237">
        <f>'Тарифи на розподіл та передачу'!N6*'Вихідні дані'!$B$40</f>
        <v>15</v>
      </c>
      <c r="O6" s="374">
        <f>'Тарифи на розподіл та передачу'!O6*'Вихідні дані'!$B$38</f>
        <v>1984.445804</v>
      </c>
      <c r="P6" s="374">
        <v>0.0</v>
      </c>
      <c r="Q6" s="374">
        <f>'Тарифи на розподіл та передачу'!Q6*'Вихідні дані'!$B$38</f>
        <v>68733.98648</v>
      </c>
      <c r="R6" s="237">
        <f>'Вартість активної енергії'!B5</f>
        <v>420341.7021</v>
      </c>
      <c r="S6" s="263" t="str">
        <f>'Вартість активної енергії'!C5</f>
        <v/>
      </c>
      <c r="T6" s="263" t="str">
        <f>'Вартість активної енергії'!D5</f>
        <v/>
      </c>
      <c r="U6" s="263" t="str">
        <f>'Вартість активної енергії'!E5</f>
        <v/>
      </c>
      <c r="V6" s="263" t="str">
        <f>'Вартість активної енергії'!F5</f>
        <v/>
      </c>
      <c r="W6" s="263" t="str">
        <f>'Вартість активної енергії'!G5</f>
        <v/>
      </c>
      <c r="X6" s="263" t="str">
        <f>'Вартість активної енергії'!H5</f>
        <v/>
      </c>
      <c r="Y6" s="263" t="str">
        <f>'Вартість активної енергії'!I5</f>
        <v/>
      </c>
      <c r="Z6" s="263" t="str">
        <f>'Вартість активної енергії'!J5</f>
        <v/>
      </c>
      <c r="AA6" s="237">
        <f>'Вартість активної енергії'!K5</f>
        <v>200</v>
      </c>
      <c r="AB6" s="361"/>
      <c r="AC6" s="361"/>
      <c r="AD6" s="361"/>
    </row>
    <row r="7" hidden="1" outlineLevel="1">
      <c r="A7" s="373" t="s">
        <v>15</v>
      </c>
      <c r="B7" s="374">
        <f>'Тарифи на розподіл та передачу'!B7*'Вихідні дані'!$B$39</f>
        <v>23800</v>
      </c>
      <c r="C7" s="374">
        <f>'Тарифи на розподіл та передачу'!C7*'Вихідні дані'!$B$39</f>
        <v>380</v>
      </c>
      <c r="D7" s="238"/>
      <c r="E7" s="237">
        <f>'Тарифи на розподіл та передачу'!E7*'Вихідні дані'!$B$7</f>
        <v>11676.87778</v>
      </c>
      <c r="F7" s="237">
        <f>'Тарифи на розподіл та передачу'!F7*'Вихідні дані'!$B$8</f>
        <v>27568.8404</v>
      </c>
      <c r="G7" s="238"/>
      <c r="H7" s="238"/>
      <c r="I7" s="238"/>
      <c r="J7" s="238"/>
      <c r="K7" s="238"/>
      <c r="L7" s="238"/>
      <c r="M7" s="374">
        <f>'Тарифи на розподіл та передачу'!M7*'Вихідні дані'!$B$38</f>
        <v>9182.571948</v>
      </c>
      <c r="N7" s="237">
        <f>'Тарифи на розподіл та передачу'!N7*'Вихідні дані'!$B$40</f>
        <v>15</v>
      </c>
      <c r="O7" s="374">
        <f>'Тарифи на розподіл та передачу'!O7*'Вихідні дані'!$B$38</f>
        <v>1984.445804</v>
      </c>
      <c r="P7" s="374">
        <v>0.0</v>
      </c>
      <c r="Q7" s="374">
        <f>'Тарифи на розподіл та передачу'!Q7*'Вихідні дані'!$B$38</f>
        <v>68733.98648</v>
      </c>
      <c r="R7" s="263" t="str">
        <f>'Вартість активної енергії'!B6</f>
        <v/>
      </c>
      <c r="S7" s="237">
        <f>'Вартість активної енергії'!C6</f>
        <v>79764.4848</v>
      </c>
      <c r="T7" s="237">
        <f>'Вартість активної енергії'!D6</f>
        <v>325050.7643</v>
      </c>
      <c r="U7" s="263" t="str">
        <f>'Вартість активної енергії'!E6</f>
        <v/>
      </c>
      <c r="V7" s="263" t="str">
        <f>'Вартість активної енергії'!F6</f>
        <v/>
      </c>
      <c r="W7" s="263" t="str">
        <f>'Вартість активної енергії'!G6</f>
        <v/>
      </c>
      <c r="X7" s="263" t="str">
        <f>'Вартість активної енергії'!H6</f>
        <v/>
      </c>
      <c r="Y7" s="263" t="str">
        <f>'Вартість активної енергії'!I6</f>
        <v/>
      </c>
      <c r="Z7" s="263" t="str">
        <f>'Вартість активної енергії'!J6</f>
        <v/>
      </c>
      <c r="AA7" s="237">
        <f>'Вартість активної енергії'!K6</f>
        <v>200</v>
      </c>
      <c r="AB7" s="361"/>
      <c r="AC7" s="361"/>
      <c r="AD7" s="361"/>
    </row>
    <row r="8" hidden="1" outlineLevel="1">
      <c r="A8" s="373" t="s">
        <v>18</v>
      </c>
      <c r="B8" s="374">
        <f>'Тарифи на розподіл та передачу'!B8*'Вихідні дані'!$B$39</f>
        <v>24840</v>
      </c>
      <c r="C8" s="374">
        <f>'Тарифи на розподіл та передачу'!C8*'Вихідні дані'!$B$39</f>
        <v>380</v>
      </c>
      <c r="D8" s="238"/>
      <c r="E8" s="238"/>
      <c r="F8" s="238"/>
      <c r="G8" s="238"/>
      <c r="H8" s="238"/>
      <c r="I8" s="237">
        <f>'Тарифи на розподіл та передачу'!I8*'Вихідні дані'!B10</f>
        <v>9852.375887</v>
      </c>
      <c r="J8" s="237">
        <f>'Тарифи на розподіл та передачу'!J8*'Вихідні дані'!B11</f>
        <v>6135.806337</v>
      </c>
      <c r="K8" s="237">
        <f>'Тарифи на розподіл та передачу'!K8*'Вихідні дані'!B12</f>
        <v>8762.614977</v>
      </c>
      <c r="L8" s="238"/>
      <c r="M8" s="374">
        <f>'Тарифи на розподіл та передачу'!M8*'Вихідні дані'!$B$38</f>
        <v>9182.571948</v>
      </c>
      <c r="N8" s="237">
        <f>'Тарифи на розподіл та передачу'!N8*'Вихідні дані'!$B$40</f>
        <v>15</v>
      </c>
      <c r="O8" s="374">
        <f>'Тарифи на розподіл та передачу'!O8*'Вихідні дані'!$B$38</f>
        <v>1984.445804</v>
      </c>
      <c r="P8" s="374">
        <v>0.0</v>
      </c>
      <c r="Q8" s="374">
        <f>'Тарифи на розподіл та передачу'!Q8*'Вихідні дані'!$B$38</f>
        <v>68733.98648</v>
      </c>
      <c r="R8" s="263" t="str">
        <f>'Вартість активної енергії'!B7</f>
        <v/>
      </c>
      <c r="S8" s="263" t="str">
        <f>'Вартість активної енергії'!C7</f>
        <v/>
      </c>
      <c r="T8" s="263" t="str">
        <f>'Вартість активної енергії'!D7</f>
        <v/>
      </c>
      <c r="U8" s="263" t="str">
        <f>'Вартість активної енергії'!E7</f>
        <v/>
      </c>
      <c r="V8" s="263" t="str">
        <f>'Вартість активної енергії'!F7</f>
        <v/>
      </c>
      <c r="W8" s="237">
        <f>'Вартість активної енергії'!G7</f>
        <v>102932.0293</v>
      </c>
      <c r="X8" s="237">
        <f>'Вартість активної енергії'!H7</f>
        <v>40677.7386</v>
      </c>
      <c r="Y8" s="237">
        <f>'Вартість активної енергії'!I7</f>
        <v>265626.3077</v>
      </c>
      <c r="Z8" s="263" t="str">
        <f>'Вартість активної енергії'!J7</f>
        <v/>
      </c>
      <c r="AA8" s="237">
        <f>'Вартість активної енергії'!K7</f>
        <v>200</v>
      </c>
      <c r="AB8" s="361"/>
      <c r="AC8" s="361"/>
      <c r="AD8" s="361"/>
    </row>
    <row r="9" hidden="1" outlineLevel="1">
      <c r="A9" s="373" t="s">
        <v>22</v>
      </c>
      <c r="B9" s="374">
        <f>'Тарифи на розподіл та передачу'!B9*'Вихідні дані'!$B$39</f>
        <v>24840</v>
      </c>
      <c r="C9" s="374">
        <f>'Тарифи на розподіл та передачу'!C9*'Вихідні дані'!$B$39</f>
        <v>380</v>
      </c>
      <c r="D9" s="238"/>
      <c r="E9" s="238"/>
      <c r="F9" s="238"/>
      <c r="G9" s="238"/>
      <c r="H9" s="238"/>
      <c r="I9" s="237">
        <f>'Тарифи на розподіл та передачу'!I9*'Вихідні дані'!B14</f>
        <v>6910.610948</v>
      </c>
      <c r="J9" s="237">
        <f>'Тарифи на розподіл та передачу'!J9*'Вихідні дані'!B15</f>
        <v>3057.659559</v>
      </c>
      <c r="K9" s="237">
        <f>'Тарифи на розподіл та передачу'!K9*'Вихідні дані'!B16</f>
        <v>6475.702688</v>
      </c>
      <c r="L9" s="237">
        <f>'Тарифи на розподіл та передачу'!L9*'Вихідні дані'!B17</f>
        <v>3570.957708</v>
      </c>
      <c r="M9" s="374">
        <f>'Тарифи на розподіл та передачу'!M9*'Вихідні дані'!$B$38</f>
        <v>9182.571948</v>
      </c>
      <c r="N9" s="237">
        <f>'Тарифи на розподіл та передачу'!N9*'Вихідні дані'!$B$40</f>
        <v>15</v>
      </c>
      <c r="O9" s="374">
        <f>'Тарифи на розподіл та передачу'!O9*'Вихідні дані'!$B$38</f>
        <v>1984.445804</v>
      </c>
      <c r="P9" s="374">
        <v>0.0</v>
      </c>
      <c r="Q9" s="374">
        <f>'Тарифи на розподіл та передачу'!Q9*'Вихідні дані'!$B$38</f>
        <v>68733.98648</v>
      </c>
      <c r="R9" s="263" t="str">
        <f>'Вартість активної енергії'!B8</f>
        <v/>
      </c>
      <c r="S9" s="263" t="str">
        <f>'Вартість активної енергії'!C8</f>
        <v/>
      </c>
      <c r="T9" s="263" t="str">
        <f>'Вартість активної енергії'!D8</f>
        <v/>
      </c>
      <c r="U9" s="263" t="str">
        <f>'Вартість активної енергії'!E8</f>
        <v/>
      </c>
      <c r="V9" s="263" t="str">
        <f>'Вартість активної енергії'!F8</f>
        <v/>
      </c>
      <c r="W9" s="237">
        <f>'Вартість активної енергії'!G8</f>
        <v>77072.2755</v>
      </c>
      <c r="X9" s="237">
        <f>'Вартість активної енергії'!H8</f>
        <v>17187.80886</v>
      </c>
      <c r="Y9" s="237">
        <f>'Вартість активної енергії'!I8</f>
        <v>198106.8627</v>
      </c>
      <c r="Z9" s="237">
        <f>'Вартість активної енергії'!J8</f>
        <v>96667.79685</v>
      </c>
      <c r="AA9" s="237">
        <f>'Вартість активної енергії'!K8</f>
        <v>600</v>
      </c>
      <c r="AB9" s="361"/>
      <c r="AC9" s="361"/>
      <c r="AD9" s="361"/>
    </row>
    <row r="10" hidden="1" outlineLevel="1">
      <c r="A10" s="373" t="s">
        <v>56</v>
      </c>
      <c r="B10" s="374">
        <f>'Тарифи на розподіл та передачу'!B10*'Вихідні дані'!$B$39</f>
        <v>32280</v>
      </c>
      <c r="C10" s="374">
        <f>'Тарифи на розподіл та передачу'!C10*'Вихідні дані'!$B$39</f>
        <v>160</v>
      </c>
      <c r="D10" s="237">
        <f>'Тарифи на розподіл та передачу'!D10*'Вихідні дані'!$B$19</f>
        <v>122494.4274</v>
      </c>
      <c r="E10" s="238"/>
      <c r="F10" s="238"/>
      <c r="G10" s="238"/>
      <c r="H10" s="238"/>
      <c r="I10" s="238"/>
      <c r="J10" s="238"/>
      <c r="K10" s="238"/>
      <c r="L10" s="238"/>
      <c r="M10" s="374">
        <f>'Тарифи на розподіл та передачу'!M10*'Вихідні дані'!$B$38</f>
        <v>9200.612364</v>
      </c>
      <c r="N10" s="237">
        <f>'Тарифи на розподіл та передачу'!N10*'Вихідні дані'!$B$40</f>
        <v>9.5</v>
      </c>
      <c r="O10" s="374">
        <f>'Тарифи на розподіл та передачу'!O10*'Вихідні дані'!$B$38</f>
        <v>1984.445804</v>
      </c>
      <c r="P10" s="374">
        <v>0.0</v>
      </c>
      <c r="Q10" s="374">
        <f>'Тарифи на розподіл та передачу'!Q10*'Вихідні дані'!$B$38</f>
        <v>68733.98648</v>
      </c>
      <c r="R10" s="237">
        <f>'Вартість активної енергії'!B9</f>
        <v>429361.9103</v>
      </c>
      <c r="S10" s="263" t="str">
        <f>'Вартість активної енергії'!C9</f>
        <v/>
      </c>
      <c r="T10" s="263" t="str">
        <f>'Вартість активної енергії'!D9</f>
        <v/>
      </c>
      <c r="U10" s="263" t="str">
        <f>'Вартість активної енергії'!E9</f>
        <v/>
      </c>
      <c r="V10" s="263" t="str">
        <f>'Вартість активної енергії'!F9</f>
        <v/>
      </c>
      <c r="W10" s="263" t="str">
        <f>'Вартість активної енергії'!G9</f>
        <v/>
      </c>
      <c r="X10" s="263" t="str">
        <f>'Вартість активної енергії'!H9</f>
        <v/>
      </c>
      <c r="Y10" s="263" t="str">
        <f>'Вартість активної енергії'!I9</f>
        <v/>
      </c>
      <c r="Z10" s="263" t="str">
        <f>'Вартість активної енергії'!J9</f>
        <v/>
      </c>
      <c r="AA10" s="237">
        <f>'Вартість активної енергії'!K9</f>
        <v>75</v>
      </c>
      <c r="AB10" s="361"/>
      <c r="AC10" s="361"/>
      <c r="AD10" s="361"/>
    </row>
    <row r="11" hidden="1" outlineLevel="1">
      <c r="A11" s="373" t="s">
        <v>57</v>
      </c>
      <c r="B11" s="374">
        <f>'Тарифи на розподіл та передачу'!B11*'Вихідні дані'!$B$39</f>
        <v>32600</v>
      </c>
      <c r="C11" s="374">
        <f>'Тарифи на розподіл та передачу'!C11*'Вихідні дані'!$B$39</f>
        <v>160</v>
      </c>
      <c r="D11" s="238"/>
      <c r="E11" s="237">
        <f>'Тарифи на розподіл та передачу'!E11*'Вихідні дані'!$B$7</f>
        <v>28151.31176</v>
      </c>
      <c r="F11" s="237">
        <f>'Тарифи на розподіл та передачу'!F11*'Вихідні дані'!$B$8</f>
        <v>85571.50353</v>
      </c>
      <c r="G11" s="238"/>
      <c r="H11" s="238"/>
      <c r="I11" s="238"/>
      <c r="J11" s="238"/>
      <c r="K11" s="238"/>
      <c r="L11" s="238"/>
      <c r="M11" s="374">
        <f>'Тарифи на розподіл та передачу'!M11*'Вихідні дані'!$B$38</f>
        <v>9200.612364</v>
      </c>
      <c r="N11" s="237">
        <f>'Тарифи на розподіл та передачу'!N11*'Вихідні дані'!$B$40</f>
        <v>9.5</v>
      </c>
      <c r="O11" s="374">
        <f>'Тарифи на розподіл та передачу'!O11*'Вихідні дані'!$B$38</f>
        <v>1984.445804</v>
      </c>
      <c r="P11" s="374">
        <v>0.0</v>
      </c>
      <c r="Q11" s="374">
        <f>'Тарифи на розподіл та передачу'!Q11*'Вихідні дані'!$B$38</f>
        <v>68733.98648</v>
      </c>
      <c r="R11" s="263" t="str">
        <f>'Вартість активної енергії'!B10</f>
        <v/>
      </c>
      <c r="S11" s="237">
        <f>'Вартість активної енергії'!C10</f>
        <v>86046.3032</v>
      </c>
      <c r="T11" s="237">
        <f>'Вартість активної енергії'!D10</f>
        <v>331854.1524</v>
      </c>
      <c r="U11" s="263" t="str">
        <f>'Вартість активної енергії'!E10</f>
        <v/>
      </c>
      <c r="V11" s="263" t="str">
        <f>'Вартість активної енергії'!F10</f>
        <v/>
      </c>
      <c r="W11" s="263" t="str">
        <f>'Вартість активної енергії'!G10</f>
        <v/>
      </c>
      <c r="X11" s="263" t="str">
        <f>'Вартість активної енергії'!H10</f>
        <v/>
      </c>
      <c r="Y11" s="263" t="str">
        <f>'Вартість активної енергії'!I10</f>
        <v/>
      </c>
      <c r="Z11" s="263" t="str">
        <f>'Вартість активної енергії'!J10</f>
        <v/>
      </c>
      <c r="AA11" s="237">
        <f>'Вартість активної енергії'!K10</f>
        <v>75</v>
      </c>
      <c r="AB11" s="361"/>
      <c r="AC11" s="361"/>
      <c r="AD11" s="361"/>
    </row>
    <row r="12" hidden="1" outlineLevel="1">
      <c r="A12" s="373" t="s">
        <v>27</v>
      </c>
      <c r="B12" s="374">
        <f>'Тарифи на розподіл та передачу'!B12*'Вихідні дані'!$B$39</f>
        <v>32600</v>
      </c>
      <c r="C12" s="374">
        <f>'Тарифи на розподіл та передачу'!C12*'Вихідні дані'!$B$39</f>
        <v>160</v>
      </c>
      <c r="D12" s="238"/>
      <c r="E12" s="238"/>
      <c r="F12" s="238"/>
      <c r="G12" s="237">
        <f>'Тарифи на розподіл та передачу'!G12*'Вихідні дані'!$B$24</f>
        <v>89276.07938</v>
      </c>
      <c r="H12" s="237">
        <f>'Тарифи на розподіл та передачу'!H12*'Вихідні дані'!$B$25</f>
        <v>18490.91878</v>
      </c>
      <c r="I12" s="238"/>
      <c r="J12" s="238"/>
      <c r="K12" s="238"/>
      <c r="L12" s="238"/>
      <c r="M12" s="374">
        <f>'Тарифи на розподіл та передачу'!M12*'Вихідні дані'!$B$38</f>
        <v>9200.612364</v>
      </c>
      <c r="N12" s="237">
        <f>'Тарифи на розподіл та передачу'!N12*'Вихідні дані'!$B$40</f>
        <v>9.5</v>
      </c>
      <c r="O12" s="374">
        <f>'Тарифи на розподіл та передачу'!O12*'Вихідні дані'!$B$38</f>
        <v>1984.445804</v>
      </c>
      <c r="P12" s="374">
        <v>0.0</v>
      </c>
      <c r="Q12" s="374">
        <f>'Тарифи на розподіл та передачу'!Q12*'Вихідні дані'!$B$38</f>
        <v>68733.98648</v>
      </c>
      <c r="R12" s="263" t="str">
        <f>'Вартість активної енергії'!B11</f>
        <v/>
      </c>
      <c r="S12" s="263" t="str">
        <f>'Вартість активної енергії'!C11</f>
        <v/>
      </c>
      <c r="T12" s="263" t="str">
        <f>'Вартість активної енергії'!D11</f>
        <v/>
      </c>
      <c r="U12" s="237">
        <f>'Вартість активної енергії'!E11</f>
        <v>287077.3556</v>
      </c>
      <c r="V12" s="237">
        <f>'Вартість активної енергії'!F11</f>
        <v>147229.5797</v>
      </c>
      <c r="W12" s="263" t="str">
        <f>'Вартість активної енергії'!G11</f>
        <v/>
      </c>
      <c r="X12" s="263" t="str">
        <f>'Вартість активної енергії'!H11</f>
        <v/>
      </c>
      <c r="Y12" s="263" t="str">
        <f>'Вартість активної енергії'!I11</f>
        <v/>
      </c>
      <c r="Z12" s="263" t="str">
        <f>'Вартість активної енергії'!J11</f>
        <v/>
      </c>
      <c r="AA12" s="237">
        <f>'Вартість активної енергії'!K11</f>
        <v>75</v>
      </c>
      <c r="AB12" s="361"/>
      <c r="AC12" s="361"/>
      <c r="AD12" s="361"/>
    </row>
    <row r="13" hidden="1" outlineLevel="1">
      <c r="A13" s="373" t="s">
        <v>31</v>
      </c>
      <c r="B13" s="374">
        <f>'Тарифи на розподіл та передачу'!B13*'Вихідні дані'!$B$39</f>
        <v>33500</v>
      </c>
      <c r="C13" s="374">
        <f>'Тарифи на розподіл та передачу'!C13*'Вихідні дані'!$B$39</f>
        <v>160</v>
      </c>
      <c r="D13" s="238"/>
      <c r="E13" s="238"/>
      <c r="F13" s="238"/>
      <c r="G13" s="238"/>
      <c r="H13" s="238"/>
      <c r="I13" s="237">
        <f>'Тарифи на розподіл та передачу'!I13*'Вихідні дані'!B30</f>
        <v>32660.28947</v>
      </c>
      <c r="J13" s="237">
        <f>'Тарифи на розподіл та передачу'!J13*'Вихідні дані'!B31</f>
        <v>15810.87285</v>
      </c>
      <c r="K13" s="237">
        <f>'Тарифи на розподіл та передачу'!K13*'Вихідні дані'!B32</f>
        <v>31020.26765</v>
      </c>
      <c r="L13" s="238"/>
      <c r="M13" s="374">
        <f>'Тарифи на розподіл та передачу'!M13*'Вихідні дані'!$B$38</f>
        <v>9200.612364</v>
      </c>
      <c r="N13" s="237">
        <f>'Тарифи на розподіл та передачу'!N13*'Вихідні дані'!$B$40</f>
        <v>9.5</v>
      </c>
      <c r="O13" s="374">
        <f>'Тарифи на розподіл та передачу'!O13*'Вихідні дані'!$B$38</f>
        <v>1984.445804</v>
      </c>
      <c r="P13" s="374">
        <v>0.0</v>
      </c>
      <c r="Q13" s="374">
        <f>'Тарифи на розподіл та передачу'!Q13*'Вихідні дані'!$B$38</f>
        <v>68733.98648</v>
      </c>
      <c r="R13" s="263" t="str">
        <f>'Вартість активної енергії'!B12</f>
        <v/>
      </c>
      <c r="S13" s="263" t="str">
        <f>'Вартість активної енергії'!C12</f>
        <v/>
      </c>
      <c r="T13" s="263" t="str">
        <f>'Вартість активної енергії'!D12</f>
        <v/>
      </c>
      <c r="U13" s="263" t="str">
        <f>'Вартість активної енергії'!E12</f>
        <v/>
      </c>
      <c r="V13" s="263" t="str">
        <f>'Вартість активної енергії'!F12</f>
        <v/>
      </c>
      <c r="W13" s="237">
        <f>'Вартість активної енергії'!G12</f>
        <v>111183.9642</v>
      </c>
      <c r="X13" s="237">
        <f>'Вартість активної енергії'!H12</f>
        <v>49882.1904</v>
      </c>
      <c r="Y13" s="237">
        <f>'Вартість активної енергії'!I12</f>
        <v>258909.3206</v>
      </c>
      <c r="Z13" s="263" t="str">
        <f>'Вартість активної енергії'!J12</f>
        <v/>
      </c>
      <c r="AA13" s="237">
        <f>'Вартість активної енергії'!K12</f>
        <v>75</v>
      </c>
      <c r="AB13" s="361"/>
      <c r="AC13" s="361"/>
      <c r="AD13" s="361"/>
    </row>
    <row r="14" hidden="1" outlineLevel="1">
      <c r="A14" s="373" t="s">
        <v>32</v>
      </c>
      <c r="B14" s="374">
        <f>'Тарифи на розподіл та передачу'!B14*'Вихідні дані'!$B$39</f>
        <v>33500</v>
      </c>
      <c r="C14" s="374">
        <f>'Тарифи на розподіл та передачу'!C14*'Вихідні дані'!$B$39</f>
        <v>160</v>
      </c>
      <c r="D14" s="238"/>
      <c r="E14" s="238"/>
      <c r="F14" s="238"/>
      <c r="G14" s="238"/>
      <c r="H14" s="238"/>
      <c r="I14" s="237">
        <f>'Тарифи на розподіл та передачу'!I14*'Вихідні дані'!B34</f>
        <v>22908.4392</v>
      </c>
      <c r="J14" s="237">
        <f>'Тарифи на розподіл та передачу'!J14*'Вихідні дані'!B35</f>
        <v>6779.225898</v>
      </c>
      <c r="K14" s="237">
        <f>'Тарифи на розподіл та передачу'!K14*'Вихідні дані'!B36</f>
        <v>22924.43878</v>
      </c>
      <c r="L14" s="237">
        <f>'Тарифи на розподіл та передачу'!L14*'Вихідні дані'!B37</f>
        <v>11172.93516</v>
      </c>
      <c r="M14" s="374">
        <f>'Тарифи на розподіл та передачу'!M14*'Вихідні дані'!$B$38</f>
        <v>9200.612364</v>
      </c>
      <c r="N14" s="237">
        <f>'Тарифи на розподіл та передачу'!N14*'Вихідні дані'!$B$40</f>
        <v>9.5</v>
      </c>
      <c r="O14" s="374">
        <f>'Тарифи на розподіл та передачу'!O14*'Вихідні дані'!$B$38</f>
        <v>1984.445804</v>
      </c>
      <c r="P14" s="374">
        <v>0.0</v>
      </c>
      <c r="Q14" s="374">
        <f>'Тарифи на розподіл та передачу'!Q14*'Вихідні дані'!$B$38</f>
        <v>68733.98648</v>
      </c>
      <c r="R14" s="263" t="str">
        <f>'Вартість активної енергії'!B13</f>
        <v/>
      </c>
      <c r="S14" s="263" t="str">
        <f>'Вартість активної енергії'!C13</f>
        <v/>
      </c>
      <c r="T14" s="263" t="str">
        <f>'Вартість активної енергії'!D13</f>
        <v/>
      </c>
      <c r="U14" s="263" t="str">
        <f>'Вартість активної енергії'!E13</f>
        <v/>
      </c>
      <c r="V14" s="263" t="str">
        <f>'Вартість активної енергії'!F13</f>
        <v/>
      </c>
      <c r="W14" s="237">
        <f>'Вартість активної енергії'!G13</f>
        <v>77986.176</v>
      </c>
      <c r="X14" s="237">
        <f>'Вартість активної енергії'!H13</f>
        <v>18761.51382</v>
      </c>
      <c r="Y14" s="237">
        <f>'Вартість активної енергії'!I13</f>
        <v>203973.353</v>
      </c>
      <c r="Z14" s="237">
        <f>'Вартість активної енергії'!J13</f>
        <v>95024.71815</v>
      </c>
      <c r="AA14" s="237">
        <f>'Вартість активної енергії'!K13</f>
        <v>300</v>
      </c>
      <c r="AB14" s="361"/>
      <c r="AC14" s="361"/>
      <c r="AD14" s="361"/>
    </row>
    <row r="15" collapsed="1">
      <c r="A15" s="359" t="s">
        <v>101</v>
      </c>
      <c r="B15" s="29"/>
      <c r="C15" s="29"/>
      <c r="D15" s="29"/>
      <c r="E15" s="29"/>
      <c r="F15" s="29"/>
      <c r="G15" s="29"/>
      <c r="H15" s="29"/>
      <c r="I15" s="11"/>
      <c r="J15" s="360"/>
      <c r="K15" s="360"/>
      <c r="L15" s="360"/>
      <c r="M15" s="360"/>
      <c r="N15" s="360"/>
      <c r="O15" s="360"/>
      <c r="P15" s="360"/>
      <c r="Q15" s="360"/>
      <c r="R15" s="360"/>
      <c r="S15" s="360"/>
      <c r="T15" s="360"/>
      <c r="U15" s="360"/>
      <c r="V15" s="360"/>
      <c r="W15" s="360"/>
      <c r="X15" s="360"/>
      <c r="Y15" s="360"/>
      <c r="Z15" s="360"/>
      <c r="AA15" s="360"/>
      <c r="AB15" s="361"/>
      <c r="AC15" s="361"/>
      <c r="AD15" s="361"/>
    </row>
    <row r="16" hidden="1" outlineLevel="1">
      <c r="A16" s="362"/>
      <c r="B16" s="375" t="s">
        <v>76</v>
      </c>
      <c r="C16" s="375" t="s">
        <v>77</v>
      </c>
      <c r="D16" s="375" t="s">
        <v>44</v>
      </c>
      <c r="E16" s="375" t="s">
        <v>45</v>
      </c>
      <c r="F16" s="375" t="s">
        <v>47</v>
      </c>
      <c r="G16" s="375" t="s">
        <v>102</v>
      </c>
      <c r="H16" s="375" t="s">
        <v>103</v>
      </c>
      <c r="I16" s="375" t="s">
        <v>104</v>
      </c>
      <c r="J16" s="360"/>
      <c r="K16" s="360"/>
      <c r="L16" s="360"/>
      <c r="M16" s="360"/>
      <c r="N16" s="360"/>
      <c r="O16" s="360"/>
      <c r="P16" s="360"/>
      <c r="Q16" s="360"/>
      <c r="R16" s="360"/>
      <c r="S16" s="360"/>
      <c r="T16" s="360"/>
      <c r="U16" s="360"/>
      <c r="V16" s="360"/>
      <c r="W16" s="360"/>
      <c r="X16" s="360"/>
      <c r="Y16" s="360"/>
      <c r="Z16" s="360"/>
      <c r="AA16" s="360"/>
      <c r="AB16" s="361"/>
      <c r="AC16" s="361"/>
      <c r="AD16" s="361"/>
    </row>
    <row r="17" hidden="1" outlineLevel="1">
      <c r="A17" s="376" t="s">
        <v>13</v>
      </c>
      <c r="B17" s="48">
        <f t="shared" ref="B17:B25" si="2">B6</f>
        <v>22580</v>
      </c>
      <c r="C17" s="48">
        <f t="shared" ref="C17:C25" si="3">SUM(C6:M6)</f>
        <v>66254.58048</v>
      </c>
      <c r="D17" s="48">
        <f t="shared" ref="D17:E17" si="1">N6</f>
        <v>15</v>
      </c>
      <c r="E17" s="48">
        <f t="shared" si="1"/>
        <v>1984.445804</v>
      </c>
      <c r="F17" s="48">
        <f t="shared" ref="F17:F25" si="5">Q6</f>
        <v>68733.98648</v>
      </c>
      <c r="G17" s="48">
        <f t="shared" ref="G17:G25" si="6">SUM(R6:AA6)</f>
        <v>420541.7021</v>
      </c>
      <c r="H17" s="48">
        <f t="shared" ref="H17:H25" si="7">SUM(B17:G17)/100%*23%</f>
        <v>133425.2344</v>
      </c>
      <c r="I17" s="48">
        <f t="shared" ref="I17:I25" si="8">SUM(B17:H17)</f>
        <v>713534.9493</v>
      </c>
      <c r="J17" s="360"/>
      <c r="K17" s="360"/>
      <c r="L17" s="360"/>
      <c r="M17" s="360"/>
      <c r="N17" s="360"/>
      <c r="O17" s="360"/>
      <c r="P17" s="360"/>
      <c r="Q17" s="360"/>
      <c r="R17" s="360"/>
      <c r="S17" s="360"/>
      <c r="T17" s="360"/>
      <c r="U17" s="360"/>
      <c r="V17" s="360"/>
      <c r="W17" s="360"/>
      <c r="X17" s="360"/>
      <c r="Y17" s="360"/>
      <c r="Z17" s="360"/>
      <c r="AA17" s="360"/>
      <c r="AB17" s="361"/>
      <c r="AC17" s="361"/>
      <c r="AD17" s="361"/>
    </row>
    <row r="18" hidden="1" outlineLevel="1">
      <c r="A18" s="376" t="s">
        <v>15</v>
      </c>
      <c r="B18" s="48">
        <f t="shared" si="2"/>
        <v>23800</v>
      </c>
      <c r="C18" s="48">
        <f t="shared" si="3"/>
        <v>48808.29014</v>
      </c>
      <c r="D18" s="48">
        <f t="shared" ref="D18:E18" si="4">N7</f>
        <v>15</v>
      </c>
      <c r="E18" s="48">
        <f t="shared" si="4"/>
        <v>1984.445804</v>
      </c>
      <c r="F18" s="48">
        <f t="shared" si="5"/>
        <v>68733.98648</v>
      </c>
      <c r="G18" s="48">
        <f t="shared" si="6"/>
        <v>405015.2491</v>
      </c>
      <c r="H18" s="48">
        <f t="shared" si="7"/>
        <v>126122.1035</v>
      </c>
      <c r="I18" s="48">
        <f t="shared" si="8"/>
        <v>674479.075</v>
      </c>
      <c r="J18" s="360"/>
      <c r="K18" s="360"/>
      <c r="L18" s="360"/>
      <c r="M18" s="360"/>
      <c r="N18" s="360"/>
      <c r="O18" s="360"/>
      <c r="P18" s="360"/>
      <c r="Q18" s="360"/>
      <c r="R18" s="360"/>
      <c r="S18" s="360"/>
      <c r="T18" s="360"/>
      <c r="U18" s="360"/>
      <c r="V18" s="360"/>
      <c r="W18" s="360"/>
      <c r="X18" s="360"/>
      <c r="Y18" s="360"/>
      <c r="Z18" s="360"/>
      <c r="AA18" s="360"/>
      <c r="AB18" s="361"/>
      <c r="AC18" s="361"/>
      <c r="AD18" s="361"/>
    </row>
    <row r="19" hidden="1" outlineLevel="1">
      <c r="A19" s="376" t="s">
        <v>18</v>
      </c>
      <c r="B19" s="48">
        <f t="shared" si="2"/>
        <v>24840</v>
      </c>
      <c r="C19" s="48">
        <f t="shared" si="3"/>
        <v>34313.36915</v>
      </c>
      <c r="D19" s="48">
        <f t="shared" ref="D19:E19" si="9">N8</f>
        <v>15</v>
      </c>
      <c r="E19" s="48">
        <f t="shared" si="9"/>
        <v>1984.445804</v>
      </c>
      <c r="F19" s="48">
        <f t="shared" si="5"/>
        <v>68733.98648</v>
      </c>
      <c r="G19" s="48">
        <f t="shared" si="6"/>
        <v>409436.0756</v>
      </c>
      <c r="H19" s="48">
        <f t="shared" si="7"/>
        <v>124044.2617</v>
      </c>
      <c r="I19" s="48">
        <f t="shared" si="8"/>
        <v>663367.1387</v>
      </c>
      <c r="J19" s="360"/>
      <c r="K19" s="360"/>
      <c r="L19" s="360"/>
      <c r="M19" s="360"/>
      <c r="N19" s="360"/>
      <c r="O19" s="360"/>
      <c r="P19" s="360"/>
      <c r="Q19" s="360"/>
      <c r="R19" s="360"/>
      <c r="S19" s="360"/>
      <c r="T19" s="360"/>
      <c r="U19" s="360"/>
      <c r="V19" s="360"/>
      <c r="W19" s="360"/>
      <c r="X19" s="360"/>
      <c r="Y19" s="360"/>
      <c r="Z19" s="360"/>
      <c r="AA19" s="360"/>
      <c r="AB19" s="361"/>
      <c r="AC19" s="361"/>
      <c r="AD19" s="361"/>
    </row>
    <row r="20" hidden="1" outlineLevel="1">
      <c r="A20" s="376" t="s">
        <v>22</v>
      </c>
      <c r="B20" s="48">
        <f t="shared" si="2"/>
        <v>24840</v>
      </c>
      <c r="C20" s="48">
        <f t="shared" si="3"/>
        <v>29577.50285</v>
      </c>
      <c r="D20" s="48">
        <f t="shared" ref="D20:E20" si="10">N9</f>
        <v>15</v>
      </c>
      <c r="E20" s="48">
        <f t="shared" si="10"/>
        <v>1984.445804</v>
      </c>
      <c r="F20" s="48">
        <f t="shared" si="5"/>
        <v>68733.98648</v>
      </c>
      <c r="G20" s="48">
        <f t="shared" si="6"/>
        <v>389634.7439</v>
      </c>
      <c r="H20" s="48">
        <f t="shared" si="7"/>
        <v>118400.7062</v>
      </c>
      <c r="I20" s="48">
        <f t="shared" si="8"/>
        <v>633186.3853</v>
      </c>
      <c r="J20" s="360"/>
      <c r="K20" s="360"/>
      <c r="L20" s="360"/>
      <c r="M20" s="360"/>
      <c r="N20" s="360"/>
      <c r="O20" s="360"/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  <c r="AA20" s="360"/>
      <c r="AB20" s="361"/>
      <c r="AC20" s="361"/>
      <c r="AD20" s="361"/>
    </row>
    <row r="21" hidden="1" outlineLevel="1">
      <c r="A21" s="376" t="s">
        <v>56</v>
      </c>
      <c r="B21" s="48">
        <f t="shared" si="2"/>
        <v>32280</v>
      </c>
      <c r="C21" s="48">
        <f t="shared" si="3"/>
        <v>131855.0397</v>
      </c>
      <c r="D21" s="48">
        <f t="shared" ref="D21:E21" si="11">N10</f>
        <v>9.5</v>
      </c>
      <c r="E21" s="48">
        <f t="shared" si="11"/>
        <v>1984.445804</v>
      </c>
      <c r="F21" s="48">
        <f t="shared" si="5"/>
        <v>68733.98648</v>
      </c>
      <c r="G21" s="48">
        <f t="shared" si="6"/>
        <v>429436.9103</v>
      </c>
      <c r="H21" s="48">
        <f t="shared" si="7"/>
        <v>152788.9729</v>
      </c>
      <c r="I21" s="48">
        <f t="shared" si="8"/>
        <v>817088.8553</v>
      </c>
      <c r="J21" s="360"/>
      <c r="K21" s="360"/>
      <c r="L21" s="360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360"/>
      <c r="Z21" s="360"/>
      <c r="AA21" s="360"/>
      <c r="AB21" s="361"/>
      <c r="AC21" s="361"/>
      <c r="AD21" s="361"/>
    </row>
    <row r="22" hidden="1" outlineLevel="1">
      <c r="A22" s="376" t="s">
        <v>57</v>
      </c>
      <c r="B22" s="48">
        <f t="shared" si="2"/>
        <v>32600</v>
      </c>
      <c r="C22" s="48">
        <f t="shared" si="3"/>
        <v>123083.4277</v>
      </c>
      <c r="D22" s="48">
        <f t="shared" ref="D22:E22" si="12">N11</f>
        <v>9.5</v>
      </c>
      <c r="E22" s="48">
        <f t="shared" si="12"/>
        <v>1984.445804</v>
      </c>
      <c r="F22" s="48">
        <f t="shared" si="5"/>
        <v>68733.98648</v>
      </c>
      <c r="G22" s="48">
        <f t="shared" si="6"/>
        <v>417975.4556</v>
      </c>
      <c r="H22" s="48">
        <f t="shared" si="7"/>
        <v>148208.9676</v>
      </c>
      <c r="I22" s="48">
        <f t="shared" si="8"/>
        <v>792595.7831</v>
      </c>
      <c r="J22" s="360"/>
      <c r="K22" s="360"/>
      <c r="L22" s="360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360"/>
      <c r="Y22" s="360"/>
      <c r="Z22" s="360"/>
      <c r="AA22" s="360"/>
      <c r="AB22" s="361"/>
      <c r="AC22" s="361"/>
      <c r="AD22" s="361"/>
    </row>
    <row r="23" hidden="1" outlineLevel="1">
      <c r="A23" s="376" t="s">
        <v>27</v>
      </c>
      <c r="B23" s="48">
        <f t="shared" si="2"/>
        <v>32600</v>
      </c>
      <c r="C23" s="48">
        <f t="shared" si="3"/>
        <v>117127.6105</v>
      </c>
      <c r="D23" s="48">
        <f t="shared" ref="D23:E23" si="13">N12</f>
        <v>9.5</v>
      </c>
      <c r="E23" s="48">
        <f t="shared" si="13"/>
        <v>1984.445804</v>
      </c>
      <c r="F23" s="48">
        <f t="shared" si="5"/>
        <v>68733.98648</v>
      </c>
      <c r="G23" s="48">
        <f t="shared" si="6"/>
        <v>434381.9354</v>
      </c>
      <c r="H23" s="48">
        <f t="shared" si="7"/>
        <v>150612.62</v>
      </c>
      <c r="I23" s="48">
        <f t="shared" si="8"/>
        <v>805450.0982</v>
      </c>
      <c r="J23" s="360"/>
      <c r="K23" s="360"/>
      <c r="L23" s="360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60"/>
      <c r="Z23" s="360"/>
      <c r="AA23" s="360"/>
      <c r="AB23" s="361"/>
      <c r="AC23" s="361"/>
      <c r="AD23" s="361"/>
    </row>
    <row r="24" hidden="1" outlineLevel="1">
      <c r="A24" s="376" t="s">
        <v>31</v>
      </c>
      <c r="B24" s="48">
        <f t="shared" si="2"/>
        <v>33500</v>
      </c>
      <c r="C24" s="48">
        <f t="shared" si="3"/>
        <v>88852.04234</v>
      </c>
      <c r="D24" s="48">
        <f t="shared" ref="D24:E24" si="14">N13</f>
        <v>9.5</v>
      </c>
      <c r="E24" s="48">
        <f t="shared" si="14"/>
        <v>1984.445804</v>
      </c>
      <c r="F24" s="48">
        <f t="shared" si="5"/>
        <v>68733.98648</v>
      </c>
      <c r="G24" s="48">
        <f t="shared" si="6"/>
        <v>420050.4751</v>
      </c>
      <c r="H24" s="48">
        <f t="shared" si="7"/>
        <v>141020.0034</v>
      </c>
      <c r="I24" s="48">
        <f t="shared" si="8"/>
        <v>754150.4532</v>
      </c>
      <c r="J24" s="360"/>
      <c r="K24" s="360"/>
      <c r="L24" s="360"/>
      <c r="M24" s="360"/>
      <c r="N24" s="360"/>
      <c r="O24" s="360"/>
      <c r="P24" s="360"/>
      <c r="Q24" s="360"/>
      <c r="R24" s="360"/>
      <c r="S24" s="360"/>
      <c r="T24" s="360"/>
      <c r="U24" s="360"/>
      <c r="V24" s="360"/>
      <c r="W24" s="360"/>
      <c r="X24" s="360"/>
      <c r="Y24" s="360"/>
      <c r="Z24" s="360"/>
      <c r="AA24" s="360"/>
      <c r="AB24" s="361"/>
      <c r="AC24" s="361"/>
      <c r="AD24" s="361"/>
    </row>
    <row r="25" hidden="1" outlineLevel="1">
      <c r="A25" s="376" t="s">
        <v>32</v>
      </c>
      <c r="B25" s="48">
        <f t="shared" si="2"/>
        <v>33500</v>
      </c>
      <c r="C25" s="48">
        <f t="shared" si="3"/>
        <v>73145.65141</v>
      </c>
      <c r="D25" s="48">
        <f t="shared" ref="D25:E25" si="15">N14</f>
        <v>9.5</v>
      </c>
      <c r="E25" s="48">
        <f t="shared" si="15"/>
        <v>1984.445804</v>
      </c>
      <c r="F25" s="48">
        <f t="shared" si="5"/>
        <v>68733.98648</v>
      </c>
      <c r="G25" s="48">
        <f t="shared" si="6"/>
        <v>396045.7609</v>
      </c>
      <c r="H25" s="48">
        <f t="shared" si="7"/>
        <v>131886.4493</v>
      </c>
      <c r="I25" s="48">
        <f t="shared" si="8"/>
        <v>705305.7939</v>
      </c>
      <c r="J25" s="360"/>
      <c r="K25" s="360"/>
      <c r="L25" s="360"/>
      <c r="M25" s="360"/>
      <c r="N25" s="360"/>
      <c r="O25" s="360"/>
      <c r="P25" s="360"/>
      <c r="Q25" s="360"/>
      <c r="R25" s="360"/>
      <c r="S25" s="360"/>
      <c r="T25" s="360"/>
      <c r="U25" s="360"/>
      <c r="V25" s="360"/>
      <c r="W25" s="360"/>
      <c r="X25" s="360"/>
      <c r="Y25" s="360"/>
      <c r="Z25" s="360"/>
      <c r="AA25" s="360"/>
      <c r="AB25" s="361"/>
      <c r="AC25" s="361"/>
      <c r="AD25" s="361"/>
    </row>
    <row r="26" collapsed="1">
      <c r="A26" s="359" t="s">
        <v>105</v>
      </c>
      <c r="B26" s="29"/>
      <c r="C26" s="29"/>
      <c r="D26" s="29"/>
      <c r="E26" s="29"/>
      <c r="F26" s="29"/>
      <c r="G26" s="29"/>
      <c r="H26" s="29"/>
      <c r="I26" s="11"/>
      <c r="J26" s="360"/>
      <c r="K26" s="360"/>
      <c r="L26" s="360"/>
      <c r="M26" s="360"/>
      <c r="N26" s="360"/>
      <c r="O26" s="360"/>
      <c r="P26" s="360"/>
      <c r="Q26" s="360"/>
      <c r="R26" s="360"/>
      <c r="S26" s="360"/>
      <c r="T26" s="360"/>
      <c r="U26" s="360"/>
      <c r="V26" s="360"/>
      <c r="W26" s="360"/>
      <c r="X26" s="360"/>
      <c r="Y26" s="360"/>
      <c r="Z26" s="360"/>
      <c r="AA26" s="360"/>
      <c r="AB26" s="361"/>
      <c r="AC26" s="361"/>
      <c r="AD26" s="361"/>
    </row>
    <row r="27" hidden="1" outlineLevel="1">
      <c r="A27" s="377"/>
      <c r="B27" s="378" t="s">
        <v>76</v>
      </c>
      <c r="C27" s="378" t="s">
        <v>77</v>
      </c>
      <c r="D27" s="378" t="s">
        <v>44</v>
      </c>
      <c r="E27" s="378" t="s">
        <v>45</v>
      </c>
      <c r="F27" s="378" t="s">
        <v>47</v>
      </c>
      <c r="G27" s="378" t="s">
        <v>102</v>
      </c>
      <c r="H27" s="378" t="s">
        <v>103</v>
      </c>
      <c r="I27" s="378" t="s">
        <v>104</v>
      </c>
      <c r="J27" s="360"/>
      <c r="K27" s="360"/>
      <c r="L27" s="360"/>
      <c r="M27" s="360"/>
      <c r="N27" s="360"/>
      <c r="O27" s="360"/>
      <c r="P27" s="360"/>
      <c r="Q27" s="360"/>
      <c r="R27" s="360"/>
      <c r="S27" s="360"/>
      <c r="T27" s="360"/>
      <c r="U27" s="360"/>
      <c r="V27" s="360"/>
      <c r="W27" s="360"/>
      <c r="X27" s="360"/>
      <c r="Y27" s="360"/>
      <c r="Z27" s="360"/>
      <c r="AA27" s="360"/>
      <c r="AB27" s="361"/>
      <c r="AC27" s="361"/>
      <c r="AD27" s="361"/>
    </row>
    <row r="28" hidden="1" outlineLevel="1">
      <c r="A28" s="376" t="s">
        <v>13</v>
      </c>
      <c r="B28" s="48">
        <f>B17/'Вихідні дані'!$B$1</f>
        <v>5037.929496</v>
      </c>
      <c r="C28" s="48">
        <f>C17/'Вихідні дані'!$B$1</f>
        <v>14782.36959</v>
      </c>
      <c r="D28" s="48">
        <f>D17/'Вихідні дані'!$B$1</f>
        <v>3.346720214</v>
      </c>
      <c r="E28" s="48">
        <f>E17/'Вихідні дані'!$B$1</f>
        <v>442.7589924</v>
      </c>
      <c r="F28" s="48">
        <f>F17/'Вихідні дані'!$B$1</f>
        <v>15335.56146</v>
      </c>
      <c r="G28" s="48">
        <f>G17/'Вихідні дані'!$B$1</f>
        <v>93829.02769</v>
      </c>
      <c r="H28" s="48">
        <f>H17/'Вихідні дані'!$B$1</f>
        <v>29769.12861</v>
      </c>
      <c r="I28" s="48">
        <f>I17/'Вихідні дані'!$B$1</f>
        <v>159200.1226</v>
      </c>
      <c r="J28" s="360"/>
      <c r="K28" s="360"/>
      <c r="L28" s="360"/>
      <c r="M28" s="360"/>
      <c r="N28" s="360"/>
      <c r="O28" s="360"/>
      <c r="P28" s="360"/>
      <c r="Q28" s="360"/>
      <c r="R28" s="360"/>
      <c r="S28" s="360"/>
      <c r="T28" s="360"/>
      <c r="U28" s="360"/>
      <c r="V28" s="360"/>
      <c r="W28" s="360"/>
      <c r="X28" s="360"/>
      <c r="Y28" s="360"/>
      <c r="Z28" s="360"/>
      <c r="AA28" s="360"/>
      <c r="AB28" s="361"/>
      <c r="AC28" s="361"/>
      <c r="AD28" s="361"/>
    </row>
    <row r="29" hidden="1" outlineLevel="1">
      <c r="A29" s="376" t="s">
        <v>15</v>
      </c>
      <c r="B29" s="48">
        <f>B18/'Вихідні дані'!$B$1</f>
        <v>5310.129407</v>
      </c>
      <c r="C29" s="48">
        <f>C18/'Вихідні дані'!$B$1</f>
        <v>10889.84608</v>
      </c>
      <c r="D29" s="48">
        <f>D18/'Вихідні дані'!$B$1</f>
        <v>3.346720214</v>
      </c>
      <c r="E29" s="48">
        <f>E18/'Вихідні дані'!$B$1</f>
        <v>442.7589924</v>
      </c>
      <c r="F29" s="48">
        <f>F18/'Вихідні дані'!$B$1</f>
        <v>15335.56146</v>
      </c>
      <c r="G29" s="48">
        <f>G18/'Вихідні дані'!$B$1</f>
        <v>90364.84808</v>
      </c>
      <c r="H29" s="48">
        <f>H18/'Вихідні дані'!$B$1</f>
        <v>28139.69287</v>
      </c>
      <c r="I29" s="48">
        <f>I18/'Вихідні дані'!$B$1</f>
        <v>150486.1836</v>
      </c>
      <c r="J29" s="360"/>
      <c r="K29" s="360"/>
      <c r="L29" s="360"/>
      <c r="M29" s="360"/>
      <c r="N29" s="360"/>
      <c r="O29" s="360"/>
      <c r="P29" s="360"/>
      <c r="Q29" s="360"/>
      <c r="R29" s="360"/>
      <c r="S29" s="360"/>
      <c r="T29" s="360"/>
      <c r="U29" s="360"/>
      <c r="V29" s="360"/>
      <c r="W29" s="360"/>
      <c r="X29" s="360"/>
      <c r="Y29" s="360"/>
      <c r="Z29" s="360"/>
      <c r="AA29" s="360"/>
      <c r="AB29" s="361"/>
      <c r="AC29" s="361"/>
      <c r="AD29" s="361"/>
    </row>
    <row r="30" hidden="1" outlineLevel="1">
      <c r="A30" s="376" t="s">
        <v>18</v>
      </c>
      <c r="B30" s="48">
        <f>B19/'Вихідні дані'!$B$1</f>
        <v>5542.168675</v>
      </c>
      <c r="C30" s="48">
        <f>C19/'Вихідні дані'!$B$1</f>
        <v>7655.81641</v>
      </c>
      <c r="D30" s="48">
        <f>D19/'Вихідні дані'!$B$1</f>
        <v>3.346720214</v>
      </c>
      <c r="E30" s="48">
        <f>E19/'Вихідні дані'!$B$1</f>
        <v>442.7589924</v>
      </c>
      <c r="F30" s="48">
        <f>F19/'Вихідні дані'!$B$1</f>
        <v>15335.56146</v>
      </c>
      <c r="G30" s="48">
        <f>G19/'Вихідні дані'!$B$1</f>
        <v>91351.19937</v>
      </c>
      <c r="H30" s="48">
        <f>H19/'Вихідні дані'!$B$1</f>
        <v>27676.09587</v>
      </c>
      <c r="I30" s="48">
        <f>I19/'Вихідні дані'!$B$1</f>
        <v>148006.9475</v>
      </c>
      <c r="J30" s="360"/>
      <c r="K30" s="360"/>
      <c r="L30" s="360"/>
      <c r="M30" s="360"/>
      <c r="N30" s="360"/>
      <c r="O30" s="360"/>
      <c r="P30" s="360"/>
      <c r="Q30" s="360"/>
      <c r="R30" s="360"/>
      <c r="S30" s="360"/>
      <c r="T30" s="360"/>
      <c r="U30" s="360"/>
      <c r="V30" s="360"/>
      <c r="W30" s="360"/>
      <c r="X30" s="360"/>
      <c r="Y30" s="360"/>
      <c r="Z30" s="360"/>
      <c r="AA30" s="360"/>
      <c r="AB30" s="361"/>
      <c r="AC30" s="361"/>
      <c r="AD30" s="361"/>
    </row>
    <row r="31" hidden="1" outlineLevel="1">
      <c r="A31" s="376" t="s">
        <v>22</v>
      </c>
      <c r="B31" s="48">
        <f>B20/'Вихідні дані'!$B$1</f>
        <v>5542.168675</v>
      </c>
      <c r="C31" s="48">
        <f>C20/'Вихідні дані'!$B$1</f>
        <v>6599.175112</v>
      </c>
      <c r="D31" s="48">
        <f>D20/'Вихідні дані'!$B$1</f>
        <v>3.346720214</v>
      </c>
      <c r="E31" s="48">
        <f>E20/'Вихідні дані'!$B$1</f>
        <v>442.7589924</v>
      </c>
      <c r="F31" s="48">
        <f>F20/'Вихідні дані'!$B$1</f>
        <v>15335.56146</v>
      </c>
      <c r="G31" s="48">
        <f>G20/'Вихідні дані'!$B$1</f>
        <v>86933.23158</v>
      </c>
      <c r="H31" s="48">
        <f>H20/'Вихідні дані'!$B$1</f>
        <v>26416.93578</v>
      </c>
      <c r="I31" s="48">
        <f>I20/'Вихідні дані'!$B$1</f>
        <v>141273.1783</v>
      </c>
      <c r="J31" s="360"/>
      <c r="K31" s="360"/>
      <c r="L31" s="360"/>
      <c r="M31" s="360"/>
      <c r="N31" s="360"/>
      <c r="O31" s="360"/>
      <c r="P31" s="360"/>
      <c r="Q31" s="360"/>
      <c r="R31" s="360"/>
      <c r="S31" s="360"/>
      <c r="T31" s="360"/>
      <c r="U31" s="360"/>
      <c r="V31" s="360"/>
      <c r="W31" s="360"/>
      <c r="X31" s="360"/>
      <c r="Y31" s="360"/>
      <c r="Z31" s="360"/>
      <c r="AA31" s="360"/>
      <c r="AB31" s="361"/>
      <c r="AC31" s="361"/>
      <c r="AD31" s="361"/>
    </row>
    <row r="32" hidden="1" outlineLevel="1">
      <c r="A32" s="376" t="s">
        <v>56</v>
      </c>
      <c r="B32" s="48">
        <f>B21/'Вихідні дані'!$B$1</f>
        <v>7202.141901</v>
      </c>
      <c r="C32" s="48">
        <f>C21/'Вихідні дані'!$B$1</f>
        <v>29418.79512</v>
      </c>
      <c r="D32" s="48">
        <f>D21/'Вихідні дані'!$B$1</f>
        <v>2.119589469</v>
      </c>
      <c r="E32" s="48">
        <f>E21/'Вихідні дані'!$B$1</f>
        <v>442.7589924</v>
      </c>
      <c r="F32" s="48">
        <f>F21/'Вихідні дані'!$B$1</f>
        <v>15335.56146</v>
      </c>
      <c r="G32" s="48">
        <f>G21/'Вихідні дані'!$B$1</f>
        <v>95813.67923</v>
      </c>
      <c r="H32" s="48">
        <f>H21/'Вихідні дані'!$B$1</f>
        <v>34089.46295</v>
      </c>
      <c r="I32" s="48">
        <f>I21/'Вихідні дані'!$B$1</f>
        <v>182304.5192</v>
      </c>
      <c r="J32" s="360"/>
      <c r="K32" s="360"/>
      <c r="L32" s="360"/>
      <c r="M32" s="360"/>
      <c r="N32" s="360"/>
      <c r="O32" s="360"/>
      <c r="P32" s="360"/>
      <c r="Q32" s="360"/>
      <c r="R32" s="360"/>
      <c r="S32" s="360"/>
      <c r="T32" s="360"/>
      <c r="U32" s="360"/>
      <c r="V32" s="360"/>
      <c r="W32" s="360"/>
      <c r="X32" s="360"/>
      <c r="Y32" s="360"/>
      <c r="Z32" s="360"/>
      <c r="AA32" s="360"/>
      <c r="AB32" s="361"/>
      <c r="AC32" s="361"/>
      <c r="AD32" s="361"/>
    </row>
    <row r="33" hidden="1" outlineLevel="1">
      <c r="A33" s="376" t="s">
        <v>57</v>
      </c>
      <c r="B33" s="48">
        <f>B22/'Вихідні дані'!$B$1</f>
        <v>7273.538599</v>
      </c>
      <c r="C33" s="48">
        <f>C22/'Вихідні дані'!$B$1</f>
        <v>27461.71969</v>
      </c>
      <c r="D33" s="48">
        <f>D22/'Вихідні дані'!$B$1</f>
        <v>2.119589469</v>
      </c>
      <c r="E33" s="48">
        <f>E22/'Вихідні дані'!$B$1</f>
        <v>442.7589924</v>
      </c>
      <c r="F33" s="48">
        <f>F22/'Вихідні дані'!$B$1</f>
        <v>15335.56146</v>
      </c>
      <c r="G33" s="48">
        <f>G22/'Вихідні дані'!$B$1</f>
        <v>93256.46042</v>
      </c>
      <c r="H33" s="48">
        <f>H22/'Вихідні дані'!$B$1</f>
        <v>33067.59651</v>
      </c>
      <c r="I33" s="48">
        <f>I22/'Вихідні дані'!$B$1</f>
        <v>176839.7553</v>
      </c>
      <c r="J33" s="360"/>
      <c r="K33" s="360"/>
      <c r="L33" s="360"/>
      <c r="M33" s="360"/>
      <c r="N33" s="360"/>
      <c r="O33" s="360"/>
      <c r="P33" s="360"/>
      <c r="Q33" s="360"/>
      <c r="R33" s="360"/>
      <c r="S33" s="360"/>
      <c r="T33" s="360"/>
      <c r="U33" s="360"/>
      <c r="V33" s="360"/>
      <c r="W33" s="360"/>
      <c r="X33" s="360"/>
      <c r="Y33" s="360"/>
      <c r="Z33" s="360"/>
      <c r="AA33" s="360"/>
      <c r="AB33" s="361"/>
      <c r="AC33" s="361"/>
      <c r="AD33" s="361"/>
    </row>
    <row r="34" hidden="1" outlineLevel="1">
      <c r="A34" s="376" t="s">
        <v>27</v>
      </c>
      <c r="B34" s="48">
        <f>B23/'Вихідні дані'!$B$1</f>
        <v>7273.538599</v>
      </c>
      <c r="C34" s="48">
        <f>C23/'Вихідні дані'!$B$1</f>
        <v>26132.88945</v>
      </c>
      <c r="D34" s="48">
        <f>D23/'Вихідні дані'!$B$1</f>
        <v>2.119589469</v>
      </c>
      <c r="E34" s="48">
        <f>E23/'Вихідні дані'!$B$1</f>
        <v>442.7589924</v>
      </c>
      <c r="F34" s="48">
        <f>F23/'Вихідні дані'!$B$1</f>
        <v>15335.56146</v>
      </c>
      <c r="G34" s="48">
        <f>G23/'Вихідні дані'!$B$1</f>
        <v>96916.98692</v>
      </c>
      <c r="H34" s="48">
        <f>H23/'Вихідні дані'!$B$1</f>
        <v>33603.88665</v>
      </c>
      <c r="I34" s="48">
        <f>I23/'Вихідні дані'!$B$1</f>
        <v>179707.7417</v>
      </c>
      <c r="J34" s="360"/>
      <c r="K34" s="360"/>
      <c r="L34" s="360"/>
      <c r="M34" s="360"/>
      <c r="N34" s="360"/>
      <c r="O34" s="360"/>
      <c r="P34" s="360"/>
      <c r="Q34" s="360"/>
      <c r="R34" s="360"/>
      <c r="S34" s="360"/>
      <c r="T34" s="360"/>
      <c r="U34" s="360"/>
      <c r="V34" s="360"/>
      <c r="W34" s="360"/>
      <c r="X34" s="360"/>
      <c r="Y34" s="360"/>
      <c r="Z34" s="360"/>
      <c r="AA34" s="360"/>
      <c r="AB34" s="361"/>
      <c r="AC34" s="361"/>
      <c r="AD34" s="361"/>
    </row>
    <row r="35" hidden="1" outlineLevel="1">
      <c r="A35" s="376" t="s">
        <v>31</v>
      </c>
      <c r="B35" s="48">
        <f>B24/'Вихідні дані'!$B$1</f>
        <v>7474.341812</v>
      </c>
      <c r="C35" s="48">
        <f>C24/'Вихідні дані'!$B$1</f>
        <v>19824.19508</v>
      </c>
      <c r="D35" s="48">
        <f>D24/'Вихідні дані'!$B$1</f>
        <v>2.119589469</v>
      </c>
      <c r="E35" s="48">
        <f>E24/'Вихідні дані'!$B$1</f>
        <v>442.7589924</v>
      </c>
      <c r="F35" s="48">
        <f>F24/'Вихідні дані'!$B$1</f>
        <v>15335.56146</v>
      </c>
      <c r="G35" s="48">
        <f>G24/'Вихідні дані'!$B$1</f>
        <v>93719.42774</v>
      </c>
      <c r="H35" s="48">
        <f>H24/'Вихідні дані'!$B$1</f>
        <v>31463.63307</v>
      </c>
      <c r="I35" s="48">
        <f>I24/'Вихідні дані'!$B$1</f>
        <v>168262.0377</v>
      </c>
      <c r="J35" s="360"/>
      <c r="K35" s="360"/>
      <c r="L35" s="360"/>
      <c r="M35" s="360"/>
      <c r="N35" s="360"/>
      <c r="O35" s="360"/>
      <c r="P35" s="360"/>
      <c r="Q35" s="360"/>
      <c r="R35" s="360"/>
      <c r="S35" s="360"/>
      <c r="T35" s="360"/>
      <c r="U35" s="360"/>
      <c r="V35" s="360"/>
      <c r="W35" s="360"/>
      <c r="X35" s="360"/>
      <c r="Y35" s="360"/>
      <c r="Z35" s="360"/>
      <c r="AA35" s="360"/>
      <c r="AB35" s="361"/>
      <c r="AC35" s="361"/>
      <c r="AD35" s="361"/>
    </row>
    <row r="36" hidden="1" outlineLevel="1">
      <c r="A36" s="376" t="s">
        <v>32</v>
      </c>
      <c r="B36" s="48">
        <f>B25/'Вихідні дані'!$B$1</f>
        <v>7474.341812</v>
      </c>
      <c r="C36" s="48">
        <f>C25/'Вихідні дані'!$B$1</f>
        <v>16319.86868</v>
      </c>
      <c r="D36" s="48">
        <f>D25/'Вихідні дані'!$B$1</f>
        <v>2.119589469</v>
      </c>
      <c r="E36" s="48">
        <f>E25/'Вихідні дані'!$B$1</f>
        <v>442.7589924</v>
      </c>
      <c r="F36" s="48">
        <f>F25/'Вихідні дані'!$B$1</f>
        <v>15335.56146</v>
      </c>
      <c r="G36" s="48">
        <f>G25/'Вихідні дані'!$B$1</f>
        <v>88363.62359</v>
      </c>
      <c r="H36" s="48">
        <f>H25/'Вихідні дані'!$B$1</f>
        <v>29425.80305</v>
      </c>
      <c r="I36" s="48">
        <f>I25/'Вихідні дані'!$B$1</f>
        <v>157364.0772</v>
      </c>
      <c r="J36" s="360"/>
      <c r="K36" s="360"/>
      <c r="L36" s="360"/>
      <c r="M36" s="360"/>
      <c r="N36" s="360"/>
      <c r="O36" s="360"/>
      <c r="P36" s="360"/>
      <c r="Q36" s="360"/>
      <c r="R36" s="360"/>
      <c r="S36" s="360"/>
      <c r="T36" s="360"/>
      <c r="U36" s="360"/>
      <c r="V36" s="360"/>
      <c r="W36" s="360"/>
      <c r="X36" s="360"/>
      <c r="Y36" s="360"/>
      <c r="Z36" s="360"/>
      <c r="AA36" s="360"/>
      <c r="AB36" s="361"/>
      <c r="AC36" s="361"/>
      <c r="AD36" s="361"/>
    </row>
    <row r="37">
      <c r="A37" s="359" t="s">
        <v>106</v>
      </c>
      <c r="B37" s="29"/>
      <c r="C37" s="29"/>
      <c r="D37" s="29"/>
      <c r="E37" s="29"/>
      <c r="F37" s="29"/>
      <c r="G37" s="29"/>
      <c r="H37" s="29"/>
      <c r="I37" s="11"/>
      <c r="J37" s="360"/>
      <c r="K37" s="360"/>
      <c r="L37" s="360"/>
      <c r="M37" s="360"/>
      <c r="N37" s="360"/>
      <c r="O37" s="360"/>
      <c r="P37" s="360"/>
      <c r="Q37" s="360"/>
      <c r="R37" s="360"/>
      <c r="S37" s="360"/>
      <c r="T37" s="360"/>
      <c r="U37" s="360"/>
      <c r="V37" s="360"/>
      <c r="W37" s="360"/>
      <c r="X37" s="360"/>
      <c r="Y37" s="360"/>
      <c r="Z37" s="360"/>
      <c r="AA37" s="360"/>
      <c r="AB37" s="361"/>
      <c r="AC37" s="361"/>
      <c r="AD37" s="361"/>
    </row>
    <row r="38">
      <c r="A38" s="377"/>
      <c r="B38" s="378" t="s">
        <v>76</v>
      </c>
      <c r="C38" s="378" t="s">
        <v>77</v>
      </c>
      <c r="D38" s="378" t="s">
        <v>44</v>
      </c>
      <c r="E38" s="378" t="s">
        <v>45</v>
      </c>
      <c r="F38" s="378" t="s">
        <v>47</v>
      </c>
      <c r="G38" s="378" t="s">
        <v>102</v>
      </c>
      <c r="H38" s="378" t="s">
        <v>103</v>
      </c>
      <c r="I38" s="378" t="s">
        <v>107</v>
      </c>
      <c r="J38" s="360"/>
      <c r="K38" s="360"/>
      <c r="L38" s="360"/>
      <c r="M38" s="360"/>
      <c r="N38" s="360"/>
      <c r="O38" s="360"/>
      <c r="P38" s="360"/>
      <c r="Q38" s="360"/>
      <c r="R38" s="360"/>
      <c r="S38" s="360"/>
      <c r="T38" s="360"/>
      <c r="U38" s="360"/>
      <c r="V38" s="360"/>
      <c r="W38" s="360"/>
      <c r="X38" s="360"/>
      <c r="Y38" s="360"/>
      <c r="Z38" s="360"/>
      <c r="AA38" s="360"/>
      <c r="AB38" s="361"/>
      <c r="AC38" s="361"/>
      <c r="AD38" s="361"/>
    </row>
    <row r="39">
      <c r="A39" s="376" t="s">
        <v>13</v>
      </c>
      <c r="B39" s="48">
        <f t="shared" ref="B39:I39" si="16">B28/1000</f>
        <v>5.037929496</v>
      </c>
      <c r="C39" s="48">
        <f t="shared" si="16"/>
        <v>14.78236959</v>
      </c>
      <c r="D39" s="379">
        <f t="shared" si="16"/>
        <v>0.003346720214</v>
      </c>
      <c r="E39" s="379">
        <f t="shared" si="16"/>
        <v>0.4427589924</v>
      </c>
      <c r="F39" s="48">
        <f t="shared" si="16"/>
        <v>15.33556146</v>
      </c>
      <c r="G39" s="48">
        <f t="shared" si="16"/>
        <v>93.82902769</v>
      </c>
      <c r="H39" s="48">
        <f t="shared" si="16"/>
        <v>29.76912861</v>
      </c>
      <c r="I39" s="48">
        <f t="shared" si="16"/>
        <v>159.2001226</v>
      </c>
      <c r="J39" s="360"/>
      <c r="K39" s="360"/>
      <c r="L39" s="360"/>
      <c r="M39" s="360"/>
      <c r="N39" s="360"/>
      <c r="O39" s="360"/>
      <c r="P39" s="360"/>
      <c r="Q39" s="360"/>
      <c r="R39" s="360"/>
      <c r="S39" s="360"/>
      <c r="T39" s="360"/>
      <c r="U39" s="360"/>
      <c r="V39" s="360"/>
      <c r="W39" s="360"/>
      <c r="X39" s="360"/>
      <c r="Y39" s="360"/>
      <c r="Z39" s="360"/>
      <c r="AA39" s="360"/>
      <c r="AB39" s="361"/>
      <c r="AC39" s="361"/>
      <c r="AD39" s="361"/>
    </row>
    <row r="40">
      <c r="A40" s="376" t="s">
        <v>15</v>
      </c>
      <c r="B40" s="48">
        <f t="shared" ref="B40:I40" si="17">B29/1000</f>
        <v>5.310129407</v>
      </c>
      <c r="C40" s="48">
        <f t="shared" si="17"/>
        <v>10.88984608</v>
      </c>
      <c r="D40" s="379">
        <f t="shared" si="17"/>
        <v>0.003346720214</v>
      </c>
      <c r="E40" s="379">
        <f t="shared" si="17"/>
        <v>0.4427589924</v>
      </c>
      <c r="F40" s="48">
        <f t="shared" si="17"/>
        <v>15.33556146</v>
      </c>
      <c r="G40" s="48">
        <f t="shared" si="17"/>
        <v>90.36484808</v>
      </c>
      <c r="H40" s="48">
        <f t="shared" si="17"/>
        <v>28.13969287</v>
      </c>
      <c r="I40" s="48">
        <f t="shared" si="17"/>
        <v>150.4861836</v>
      </c>
      <c r="J40" s="360"/>
      <c r="K40" s="360"/>
      <c r="L40" s="360"/>
      <c r="M40" s="360"/>
      <c r="N40" s="360"/>
      <c r="O40" s="360"/>
      <c r="P40" s="360"/>
      <c r="Q40" s="360"/>
      <c r="R40" s="360"/>
      <c r="S40" s="360"/>
      <c r="T40" s="360"/>
      <c r="U40" s="360"/>
      <c r="V40" s="360"/>
      <c r="W40" s="360"/>
      <c r="X40" s="360"/>
      <c r="Y40" s="360"/>
      <c r="Z40" s="360"/>
      <c r="AA40" s="360"/>
      <c r="AB40" s="361"/>
      <c r="AC40" s="361"/>
      <c r="AD40" s="361"/>
    </row>
    <row r="41">
      <c r="A41" s="376" t="s">
        <v>18</v>
      </c>
      <c r="B41" s="48">
        <f t="shared" ref="B41:I41" si="18">B30/1000</f>
        <v>5.542168675</v>
      </c>
      <c r="C41" s="48">
        <f t="shared" si="18"/>
        <v>7.65581641</v>
      </c>
      <c r="D41" s="379">
        <f t="shared" si="18"/>
        <v>0.003346720214</v>
      </c>
      <c r="E41" s="379">
        <f t="shared" si="18"/>
        <v>0.4427589924</v>
      </c>
      <c r="F41" s="48">
        <f t="shared" si="18"/>
        <v>15.33556146</v>
      </c>
      <c r="G41" s="48">
        <f t="shared" si="18"/>
        <v>91.35119937</v>
      </c>
      <c r="H41" s="48">
        <f t="shared" si="18"/>
        <v>27.67609587</v>
      </c>
      <c r="I41" s="48">
        <f t="shared" si="18"/>
        <v>148.0069475</v>
      </c>
      <c r="J41" s="360"/>
      <c r="K41" s="360"/>
      <c r="L41" s="360"/>
      <c r="M41" s="360"/>
      <c r="N41" s="360"/>
      <c r="O41" s="360"/>
      <c r="P41" s="360"/>
      <c r="Q41" s="360"/>
      <c r="R41" s="360"/>
      <c r="S41" s="360"/>
      <c r="T41" s="360"/>
      <c r="U41" s="360"/>
      <c r="V41" s="360"/>
      <c r="W41" s="360"/>
      <c r="X41" s="360"/>
      <c r="Y41" s="360"/>
      <c r="Z41" s="360"/>
      <c r="AA41" s="360"/>
      <c r="AB41" s="361"/>
      <c r="AC41" s="361"/>
      <c r="AD41" s="361"/>
    </row>
    <row r="42">
      <c r="A42" s="376" t="s">
        <v>22</v>
      </c>
      <c r="B42" s="48">
        <f t="shared" ref="B42:I42" si="19">B31/1000</f>
        <v>5.542168675</v>
      </c>
      <c r="C42" s="48">
        <f t="shared" si="19"/>
        <v>6.599175112</v>
      </c>
      <c r="D42" s="379">
        <f t="shared" si="19"/>
        <v>0.003346720214</v>
      </c>
      <c r="E42" s="379">
        <f t="shared" si="19"/>
        <v>0.4427589924</v>
      </c>
      <c r="F42" s="48">
        <f t="shared" si="19"/>
        <v>15.33556146</v>
      </c>
      <c r="G42" s="48">
        <f t="shared" si="19"/>
        <v>86.93323158</v>
      </c>
      <c r="H42" s="48">
        <f t="shared" si="19"/>
        <v>26.41693578</v>
      </c>
      <c r="I42" s="48">
        <f t="shared" si="19"/>
        <v>141.2731783</v>
      </c>
      <c r="J42" s="360"/>
      <c r="K42" s="360"/>
      <c r="L42" s="360"/>
      <c r="M42" s="360"/>
      <c r="N42" s="360"/>
      <c r="O42" s="360"/>
      <c r="P42" s="360"/>
      <c r="Q42" s="360"/>
      <c r="R42" s="360"/>
      <c r="S42" s="360"/>
      <c r="T42" s="360"/>
      <c r="U42" s="360"/>
      <c r="V42" s="360"/>
      <c r="W42" s="360"/>
      <c r="X42" s="360"/>
      <c r="Y42" s="360"/>
      <c r="Z42" s="360"/>
      <c r="AA42" s="360"/>
      <c r="AB42" s="361"/>
      <c r="AC42" s="361"/>
      <c r="AD42" s="361"/>
    </row>
    <row r="43">
      <c r="A43" s="376" t="s">
        <v>56</v>
      </c>
      <c r="B43" s="48">
        <f t="shared" ref="B43:I43" si="20">B32/1000</f>
        <v>7.202141901</v>
      </c>
      <c r="C43" s="48">
        <f t="shared" si="20"/>
        <v>29.41879512</v>
      </c>
      <c r="D43" s="379">
        <f t="shared" si="20"/>
        <v>0.002119589469</v>
      </c>
      <c r="E43" s="379">
        <f t="shared" si="20"/>
        <v>0.4427589924</v>
      </c>
      <c r="F43" s="48">
        <f t="shared" si="20"/>
        <v>15.33556146</v>
      </c>
      <c r="G43" s="48">
        <f t="shared" si="20"/>
        <v>95.81367923</v>
      </c>
      <c r="H43" s="48">
        <f t="shared" si="20"/>
        <v>34.08946295</v>
      </c>
      <c r="I43" s="48">
        <f t="shared" si="20"/>
        <v>182.3045192</v>
      </c>
      <c r="J43" s="360"/>
      <c r="K43" s="360"/>
      <c r="L43" s="360"/>
      <c r="M43" s="360"/>
      <c r="N43" s="360"/>
      <c r="O43" s="360"/>
      <c r="P43" s="360"/>
      <c r="Q43" s="360"/>
      <c r="R43" s="360"/>
      <c r="S43" s="360"/>
      <c r="T43" s="360"/>
      <c r="U43" s="360"/>
      <c r="V43" s="360"/>
      <c r="W43" s="360"/>
      <c r="X43" s="360"/>
      <c r="Y43" s="360"/>
      <c r="Z43" s="360"/>
      <c r="AA43" s="360"/>
      <c r="AB43" s="361"/>
      <c r="AC43" s="361"/>
      <c r="AD43" s="361"/>
    </row>
    <row r="44">
      <c r="A44" s="376" t="s">
        <v>57</v>
      </c>
      <c r="B44" s="48">
        <f t="shared" ref="B44:I44" si="21">B33/1000</f>
        <v>7.273538599</v>
      </c>
      <c r="C44" s="48">
        <f t="shared" si="21"/>
        <v>27.46171969</v>
      </c>
      <c r="D44" s="379">
        <f t="shared" si="21"/>
        <v>0.002119589469</v>
      </c>
      <c r="E44" s="379">
        <f t="shared" si="21"/>
        <v>0.4427589924</v>
      </c>
      <c r="F44" s="48">
        <f t="shared" si="21"/>
        <v>15.33556146</v>
      </c>
      <c r="G44" s="48">
        <f t="shared" si="21"/>
        <v>93.25646042</v>
      </c>
      <c r="H44" s="48">
        <f t="shared" si="21"/>
        <v>33.06759651</v>
      </c>
      <c r="I44" s="48">
        <f t="shared" si="21"/>
        <v>176.8397553</v>
      </c>
      <c r="J44" s="360"/>
      <c r="K44" s="360"/>
      <c r="L44" s="360"/>
      <c r="M44" s="360"/>
      <c r="N44" s="360"/>
      <c r="O44" s="360"/>
      <c r="P44" s="360"/>
      <c r="Q44" s="360"/>
      <c r="R44" s="360"/>
      <c r="S44" s="360"/>
      <c r="T44" s="360"/>
      <c r="U44" s="360"/>
      <c r="V44" s="360"/>
      <c r="W44" s="360"/>
      <c r="X44" s="360"/>
      <c r="Y44" s="360"/>
      <c r="Z44" s="360"/>
      <c r="AA44" s="360"/>
      <c r="AB44" s="361"/>
      <c r="AC44" s="361"/>
      <c r="AD44" s="361"/>
    </row>
    <row r="45">
      <c r="A45" s="376" t="s">
        <v>27</v>
      </c>
      <c r="B45" s="48">
        <f t="shared" ref="B45:I45" si="22">B34/1000</f>
        <v>7.273538599</v>
      </c>
      <c r="C45" s="48">
        <f t="shared" si="22"/>
        <v>26.13288945</v>
      </c>
      <c r="D45" s="379">
        <f t="shared" si="22"/>
        <v>0.002119589469</v>
      </c>
      <c r="E45" s="379">
        <f t="shared" si="22"/>
        <v>0.4427589924</v>
      </c>
      <c r="F45" s="48">
        <f t="shared" si="22"/>
        <v>15.33556146</v>
      </c>
      <c r="G45" s="48">
        <f t="shared" si="22"/>
        <v>96.91698692</v>
      </c>
      <c r="H45" s="48">
        <f t="shared" si="22"/>
        <v>33.60388665</v>
      </c>
      <c r="I45" s="48">
        <f t="shared" si="22"/>
        <v>179.7077417</v>
      </c>
      <c r="J45" s="360"/>
      <c r="K45" s="360"/>
      <c r="L45" s="360"/>
      <c r="M45" s="360"/>
      <c r="N45" s="360"/>
      <c r="O45" s="360"/>
      <c r="P45" s="360"/>
      <c r="Q45" s="360"/>
      <c r="R45" s="360"/>
      <c r="S45" s="360"/>
      <c r="T45" s="360"/>
      <c r="U45" s="360"/>
      <c r="V45" s="360"/>
      <c r="W45" s="360"/>
      <c r="X45" s="360"/>
      <c r="Y45" s="360"/>
      <c r="Z45" s="360"/>
      <c r="AA45" s="360"/>
      <c r="AB45" s="361"/>
      <c r="AC45" s="361"/>
      <c r="AD45" s="361"/>
    </row>
    <row r="46">
      <c r="A46" s="376" t="s">
        <v>31</v>
      </c>
      <c r="B46" s="48">
        <f t="shared" ref="B46:I46" si="23">B35/1000</f>
        <v>7.474341812</v>
      </c>
      <c r="C46" s="48">
        <f t="shared" si="23"/>
        <v>19.82419508</v>
      </c>
      <c r="D46" s="379">
        <f t="shared" si="23"/>
        <v>0.002119589469</v>
      </c>
      <c r="E46" s="379">
        <f t="shared" si="23"/>
        <v>0.4427589924</v>
      </c>
      <c r="F46" s="48">
        <f t="shared" si="23"/>
        <v>15.33556146</v>
      </c>
      <c r="G46" s="48">
        <f t="shared" si="23"/>
        <v>93.71942774</v>
      </c>
      <c r="H46" s="48">
        <f t="shared" si="23"/>
        <v>31.46363307</v>
      </c>
      <c r="I46" s="48">
        <f t="shared" si="23"/>
        <v>168.2620377</v>
      </c>
      <c r="J46" s="360"/>
      <c r="K46" s="360"/>
      <c r="L46" s="360"/>
      <c r="M46" s="360"/>
      <c r="N46" s="360"/>
      <c r="O46" s="360"/>
      <c r="P46" s="360"/>
      <c r="Q46" s="360"/>
      <c r="R46" s="360"/>
      <c r="S46" s="360"/>
      <c r="T46" s="360"/>
      <c r="U46" s="360"/>
      <c r="V46" s="360"/>
      <c r="W46" s="360"/>
      <c r="X46" s="360"/>
      <c r="Y46" s="360"/>
      <c r="Z46" s="360"/>
      <c r="AA46" s="360"/>
      <c r="AB46" s="361"/>
      <c r="AC46" s="361"/>
      <c r="AD46" s="361"/>
    </row>
    <row r="47">
      <c r="A47" s="376" t="s">
        <v>32</v>
      </c>
      <c r="B47" s="48">
        <f t="shared" ref="B47:I47" si="24">B36/1000</f>
        <v>7.474341812</v>
      </c>
      <c r="C47" s="48">
        <f t="shared" si="24"/>
        <v>16.31986868</v>
      </c>
      <c r="D47" s="379">
        <f t="shared" si="24"/>
        <v>0.002119589469</v>
      </c>
      <c r="E47" s="379">
        <f t="shared" si="24"/>
        <v>0.4427589924</v>
      </c>
      <c r="F47" s="48">
        <f t="shared" si="24"/>
        <v>15.33556146</v>
      </c>
      <c r="G47" s="48">
        <f t="shared" si="24"/>
        <v>88.36362359</v>
      </c>
      <c r="H47" s="48">
        <f t="shared" si="24"/>
        <v>29.42580305</v>
      </c>
      <c r="I47" s="48">
        <f t="shared" si="24"/>
        <v>157.3640772</v>
      </c>
      <c r="J47" s="360"/>
      <c r="K47" s="360"/>
      <c r="L47" s="360"/>
      <c r="M47" s="360"/>
      <c r="N47" s="360"/>
      <c r="O47" s="360"/>
      <c r="P47" s="360"/>
      <c r="Q47" s="360"/>
      <c r="R47" s="360"/>
      <c r="S47" s="360"/>
      <c r="T47" s="360"/>
      <c r="U47" s="360"/>
      <c r="V47" s="360"/>
      <c r="W47" s="360"/>
      <c r="X47" s="360"/>
      <c r="Y47" s="360"/>
      <c r="Z47" s="360"/>
      <c r="AA47" s="360"/>
      <c r="AB47" s="361"/>
      <c r="AC47" s="361"/>
      <c r="AD47" s="361"/>
    </row>
  </sheetData>
  <mergeCells count="27">
    <mergeCell ref="D3:L3"/>
    <mergeCell ref="M3:M4"/>
    <mergeCell ref="D5:L5"/>
    <mergeCell ref="A15:I15"/>
    <mergeCell ref="A26:I26"/>
    <mergeCell ref="A37:I37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R5:Z5"/>
    <mergeCell ref="A1:I1"/>
    <mergeCell ref="C2:M2"/>
    <mergeCell ref="N2:Q2"/>
    <mergeCell ref="R2:AA2"/>
    <mergeCell ref="A3:A4"/>
    <mergeCell ref="B3:B4"/>
    <mergeCell ref="C3:C4"/>
    <mergeCell ref="Z3:Z4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155CC"/>
    <outlinePr summaryRight="0"/>
  </sheetPr>
  <sheetViews>
    <sheetView workbookViewId="0"/>
  </sheetViews>
  <sheetFormatPr customHeight="1" defaultColWidth="12.63" defaultRowHeight="15.75" outlineLevelRow="1"/>
  <sheetData>
    <row r="1" hidden="1" outlineLevel="1">
      <c r="A1" s="359" t="s">
        <v>106</v>
      </c>
      <c r="B1" s="29"/>
      <c r="C1" s="29"/>
      <c r="D1" s="29"/>
      <c r="E1" s="29"/>
      <c r="F1" s="29"/>
      <c r="G1" s="29"/>
      <c r="H1" s="11"/>
    </row>
    <row r="2" hidden="1" outlineLevel="1">
      <c r="A2" s="377"/>
      <c r="B2" s="378" t="s">
        <v>76</v>
      </c>
      <c r="C2" s="378" t="s">
        <v>77</v>
      </c>
      <c r="D2" s="378" t="s">
        <v>44</v>
      </c>
      <c r="E2" s="378" t="s">
        <v>45</v>
      </c>
      <c r="F2" s="378" t="s">
        <v>47</v>
      </c>
      <c r="G2" s="378" t="s">
        <v>102</v>
      </c>
      <c r="H2" s="378" t="s">
        <v>107</v>
      </c>
    </row>
    <row r="3" hidden="1" outlineLevel="1">
      <c r="A3" s="376" t="s">
        <v>13</v>
      </c>
      <c r="B3" s="48">
        <f>'Структура вартості ее'!B39</f>
        <v>5.037929496</v>
      </c>
      <c r="C3" s="48">
        <f>'Структура вартості ее'!C39</f>
        <v>14.78236959</v>
      </c>
      <c r="D3" s="379">
        <f>'Структура вартості ее'!D39</f>
        <v>0.003346720214</v>
      </c>
      <c r="E3" s="379">
        <f>'Структура вартості ее'!E39</f>
        <v>0.4427589924</v>
      </c>
      <c r="F3" s="48">
        <f>'Структура вартості ее'!F39</f>
        <v>15.33556146</v>
      </c>
      <c r="G3" s="48">
        <f>'Структура вартості ее'!G39</f>
        <v>93.82902769</v>
      </c>
      <c r="H3" s="48">
        <f t="shared" ref="H3:H11" si="1">SUM(B3:G3)</f>
        <v>129.430994</v>
      </c>
    </row>
    <row r="4" hidden="1" outlineLevel="1">
      <c r="A4" s="376" t="s">
        <v>15</v>
      </c>
      <c r="B4" s="48">
        <f>'Структура вартості ее'!B40</f>
        <v>5.310129407</v>
      </c>
      <c r="C4" s="48">
        <f>'Структура вартості ее'!C40</f>
        <v>10.88984608</v>
      </c>
      <c r="D4" s="379">
        <f>'Структура вартості ее'!D40</f>
        <v>0.003346720214</v>
      </c>
      <c r="E4" s="379">
        <f>'Структура вартості ее'!E40</f>
        <v>0.4427589924</v>
      </c>
      <c r="F4" s="48">
        <f>'Структура вартості ее'!F40</f>
        <v>15.33556146</v>
      </c>
      <c r="G4" s="48">
        <f>'Структура вартості ее'!G40</f>
        <v>90.36484808</v>
      </c>
      <c r="H4" s="48">
        <f t="shared" si="1"/>
        <v>122.3464907</v>
      </c>
    </row>
    <row r="5" hidden="1" outlineLevel="1">
      <c r="A5" s="376" t="s">
        <v>18</v>
      </c>
      <c r="B5" s="48">
        <f>'Структура вартості ее'!B41</f>
        <v>5.542168675</v>
      </c>
      <c r="C5" s="48">
        <f>'Структура вартості ее'!C41</f>
        <v>7.65581641</v>
      </c>
      <c r="D5" s="379">
        <f>'Структура вартості ее'!D41</f>
        <v>0.003346720214</v>
      </c>
      <c r="E5" s="379">
        <f>'Структура вартості ее'!E41</f>
        <v>0.4427589924</v>
      </c>
      <c r="F5" s="48">
        <f>'Структура вартості ее'!F41</f>
        <v>15.33556146</v>
      </c>
      <c r="G5" s="48">
        <f>'Структура вартості ее'!G41</f>
        <v>91.35119937</v>
      </c>
      <c r="H5" s="48">
        <f t="shared" si="1"/>
        <v>120.3308516</v>
      </c>
    </row>
    <row r="6" hidden="1" outlineLevel="1">
      <c r="A6" s="376" t="s">
        <v>22</v>
      </c>
      <c r="B6" s="48">
        <f>'Структура вартості ее'!B42</f>
        <v>5.542168675</v>
      </c>
      <c r="C6" s="48">
        <f>'Структура вартості ее'!C42</f>
        <v>6.599175112</v>
      </c>
      <c r="D6" s="379">
        <f>'Структура вартості ее'!D42</f>
        <v>0.003346720214</v>
      </c>
      <c r="E6" s="379">
        <f>'Структура вартості ее'!E42</f>
        <v>0.4427589924</v>
      </c>
      <c r="F6" s="48">
        <f>'Структура вартості ее'!F42</f>
        <v>15.33556146</v>
      </c>
      <c r="G6" s="48">
        <f>'Структура вартості ее'!G42</f>
        <v>86.93323158</v>
      </c>
      <c r="H6" s="48">
        <f t="shared" si="1"/>
        <v>114.8562425</v>
      </c>
    </row>
    <row r="7" hidden="1" outlineLevel="1">
      <c r="A7" s="376" t="s">
        <v>56</v>
      </c>
      <c r="B7" s="48">
        <f>'Структура вартості ее'!B43</f>
        <v>7.202141901</v>
      </c>
      <c r="C7" s="48">
        <f>'Структура вартості ее'!C43</f>
        <v>29.41879512</v>
      </c>
      <c r="D7" s="379">
        <f>'Структура вартості ее'!D43</f>
        <v>0.002119589469</v>
      </c>
      <c r="E7" s="379">
        <f>'Структура вартості ее'!E43</f>
        <v>0.4427589924</v>
      </c>
      <c r="F7" s="48">
        <f>'Структура вартості ее'!F43</f>
        <v>15.33556146</v>
      </c>
      <c r="G7" s="48">
        <f>'Структура вартості ее'!G43</f>
        <v>95.81367923</v>
      </c>
      <c r="H7" s="48">
        <f t="shared" si="1"/>
        <v>148.2150563</v>
      </c>
    </row>
    <row r="8" hidden="1" outlineLevel="1">
      <c r="A8" s="376" t="s">
        <v>57</v>
      </c>
      <c r="B8" s="48">
        <f>'Структура вартості ее'!B44</f>
        <v>7.273538599</v>
      </c>
      <c r="C8" s="48">
        <f>'Структура вартості ее'!C44</f>
        <v>27.46171969</v>
      </c>
      <c r="D8" s="379">
        <f>'Структура вартості ее'!D44</f>
        <v>0.002119589469</v>
      </c>
      <c r="E8" s="379">
        <f>'Структура вартості ее'!E44</f>
        <v>0.4427589924</v>
      </c>
      <c r="F8" s="48">
        <f>'Структура вартості ее'!F44</f>
        <v>15.33556146</v>
      </c>
      <c r="G8" s="48">
        <f>'Структура вартості ее'!G44</f>
        <v>93.25646042</v>
      </c>
      <c r="H8" s="48">
        <f t="shared" si="1"/>
        <v>143.7721588</v>
      </c>
    </row>
    <row r="9" hidden="1" outlineLevel="1">
      <c r="A9" s="376" t="s">
        <v>27</v>
      </c>
      <c r="B9" s="48">
        <f>'Структура вартості ее'!B45</f>
        <v>7.273538599</v>
      </c>
      <c r="C9" s="48">
        <f>'Структура вартості ее'!C45</f>
        <v>26.13288945</v>
      </c>
      <c r="D9" s="379">
        <f>'Структура вартості ее'!D45</f>
        <v>0.002119589469</v>
      </c>
      <c r="E9" s="379">
        <f>'Структура вартості ее'!E45</f>
        <v>0.4427589924</v>
      </c>
      <c r="F9" s="48">
        <f>'Структура вартості ее'!F45</f>
        <v>15.33556146</v>
      </c>
      <c r="G9" s="48">
        <f>'Структура вартості ее'!G45</f>
        <v>96.91698692</v>
      </c>
      <c r="H9" s="48">
        <f t="shared" si="1"/>
        <v>146.103855</v>
      </c>
    </row>
    <row r="10" hidden="1" outlineLevel="1">
      <c r="A10" s="376" t="s">
        <v>31</v>
      </c>
      <c r="B10" s="48">
        <f>'Структура вартості ее'!B46</f>
        <v>7.474341812</v>
      </c>
      <c r="C10" s="48">
        <f>'Структура вартості ее'!C46</f>
        <v>19.82419508</v>
      </c>
      <c r="D10" s="379">
        <f>'Структура вартості ее'!D46</f>
        <v>0.002119589469</v>
      </c>
      <c r="E10" s="379">
        <f>'Структура вартості ее'!E46</f>
        <v>0.4427589924</v>
      </c>
      <c r="F10" s="48">
        <f>'Структура вартості ее'!F46</f>
        <v>15.33556146</v>
      </c>
      <c r="G10" s="48">
        <f>'Структура вартості ее'!G46</f>
        <v>93.71942774</v>
      </c>
      <c r="H10" s="48">
        <f t="shared" si="1"/>
        <v>136.7984047</v>
      </c>
    </row>
    <row r="11" hidden="1" outlineLevel="1">
      <c r="A11" s="376" t="s">
        <v>32</v>
      </c>
      <c r="B11" s="48">
        <f>'Структура вартості ее'!B47</f>
        <v>7.474341812</v>
      </c>
      <c r="C11" s="48">
        <f>'Структура вартості ее'!C47</f>
        <v>16.31986868</v>
      </c>
      <c r="D11" s="379">
        <f>'Структура вартості ее'!D47</f>
        <v>0.002119589469</v>
      </c>
      <c r="E11" s="379">
        <f>'Структура вартості ее'!E47</f>
        <v>0.4427589924</v>
      </c>
      <c r="F11" s="48">
        <f>'Структура вартості ее'!F47</f>
        <v>15.33556146</v>
      </c>
      <c r="G11" s="48">
        <f>'Структура вартості ее'!G47</f>
        <v>88.36362359</v>
      </c>
      <c r="H11" s="48">
        <f t="shared" si="1"/>
        <v>127.9382741</v>
      </c>
    </row>
    <row r="12" collapsed="1">
      <c r="A12" s="359" t="s">
        <v>108</v>
      </c>
      <c r="B12" s="29"/>
      <c r="C12" s="29"/>
      <c r="D12" s="29"/>
      <c r="E12" s="29"/>
      <c r="F12" s="11"/>
    </row>
    <row r="13">
      <c r="A13" s="380"/>
      <c r="B13" s="381" t="s">
        <v>13</v>
      </c>
      <c r="C13" s="381" t="s">
        <v>15</v>
      </c>
      <c r="D13" s="381" t="s">
        <v>56</v>
      </c>
      <c r="E13" s="381" t="s">
        <v>57</v>
      </c>
      <c r="F13" s="381" t="s">
        <v>27</v>
      </c>
    </row>
    <row r="14">
      <c r="A14" s="368" t="s">
        <v>44</v>
      </c>
      <c r="B14" s="382">
        <f>D3/H3</f>
        <v>0.00002585717773</v>
      </c>
      <c r="C14" s="382">
        <f>D4/H4</f>
        <v>0.00002735444387</v>
      </c>
      <c r="D14" s="382">
        <f>D7/H7</f>
        <v>0.00001430077026</v>
      </c>
      <c r="E14" s="382">
        <f>D8/H8</f>
        <v>0.00001474269766</v>
      </c>
      <c r="F14" s="382">
        <f>D9/H9</f>
        <v>0.00001450741645</v>
      </c>
    </row>
    <row r="15">
      <c r="A15" s="368" t="s">
        <v>45</v>
      </c>
      <c r="B15" s="383">
        <f>E3/H3</f>
        <v>0.00342081119</v>
      </c>
      <c r="C15" s="383">
        <f>E4/H4</f>
        <v>0.003618894091</v>
      </c>
      <c r="D15" s="383">
        <f>E7/H7</f>
        <v>0.002987274056</v>
      </c>
      <c r="E15" s="383">
        <f>E8/H8</f>
        <v>0.003079587844</v>
      </c>
      <c r="F15" s="383">
        <f>E9/H9</f>
        <v>0.003030440178</v>
      </c>
    </row>
    <row r="16">
      <c r="A16" s="368" t="s">
        <v>76</v>
      </c>
      <c r="B16" s="383">
        <f>B3/H3</f>
        <v>0.03892367154</v>
      </c>
      <c r="C16" s="383">
        <f>B4/H4</f>
        <v>0.04340238428</v>
      </c>
      <c r="D16" s="383">
        <f>B7/H7</f>
        <v>0.04859251199</v>
      </c>
      <c r="E16" s="383">
        <f>B8/H8</f>
        <v>0.05059073093</v>
      </c>
      <c r="F16" s="383">
        <f>B9/H9</f>
        <v>0.04978334485</v>
      </c>
    </row>
    <row r="17">
      <c r="A17" s="368" t="s">
        <v>77</v>
      </c>
      <c r="B17" s="383">
        <f>C3/H3</f>
        <v>0.1142104309</v>
      </c>
      <c r="C17" s="383">
        <f>C4/H4</f>
        <v>0.08900824221</v>
      </c>
      <c r="D17" s="383">
        <f>C7/H7</f>
        <v>0.1984872243</v>
      </c>
      <c r="E17" s="383">
        <f>C8/H8</f>
        <v>0.1910086065</v>
      </c>
      <c r="F17" s="383">
        <f>C9/H9</f>
        <v>0.1788651603</v>
      </c>
    </row>
    <row r="18">
      <c r="A18" s="368" t="s">
        <v>47</v>
      </c>
      <c r="B18" s="383">
        <f>F3/H3</f>
        <v>0.1184844603</v>
      </c>
      <c r="C18" s="383">
        <f>F4/H4</f>
        <v>0.1253453317</v>
      </c>
      <c r="D18" s="383">
        <f>F7/H7</f>
        <v>0.1034683105</v>
      </c>
      <c r="E18" s="383">
        <f>F8/H8</f>
        <v>0.1066657244</v>
      </c>
      <c r="F18" s="383">
        <f>F9/H9</f>
        <v>0.104963428</v>
      </c>
    </row>
    <row r="19">
      <c r="A19" s="368" t="s">
        <v>102</v>
      </c>
      <c r="B19" s="383">
        <f>G3/H3</f>
        <v>0.7249347689</v>
      </c>
      <c r="C19" s="383">
        <f>G4/H4</f>
        <v>0.7385977933</v>
      </c>
      <c r="D19" s="383">
        <f>G7/H7</f>
        <v>0.6464503784</v>
      </c>
      <c r="E19" s="383">
        <f>G8/H8</f>
        <v>0.6486406077</v>
      </c>
      <c r="F19" s="383">
        <f>G9/H9</f>
        <v>0.6633431192</v>
      </c>
    </row>
  </sheetData>
  <mergeCells count="2">
    <mergeCell ref="A1:H1"/>
    <mergeCell ref="A12:F12"/>
  </mergeCells>
  <drawing r:id="rId1"/>
</worksheet>
</file>