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ocuments\@Elena Shevel.docs\ES l Примеры и образцы работ\KIT Group\"/>
    </mc:Choice>
  </mc:AlternateContent>
  <bookViews>
    <workbookView xWindow="0" yWindow="0" windowWidth="23040" windowHeight="9264" tabRatio="875" activeTab="1"/>
  </bookViews>
  <sheets>
    <sheet name="0- dropdown lists" sheetId="6" r:id="rId1"/>
    <sheet name="1-Companies" sheetId="9" r:id="rId2"/>
  </sheets>
  <definedNames>
    <definedName name="_xlnm._FilterDatabase" localSheetId="1" hidden="1">'1-Companies'!$A$11:$BA$53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9" i="9" l="1"/>
  <c r="T59" i="9"/>
  <c r="Y59" i="9"/>
  <c r="Z37" i="9" l="1"/>
  <c r="Z59" i="9" s="1"/>
  <c r="Z17" i="9" l="1"/>
  <c r="T61" i="9" l="1"/>
  <c r="T60" i="9"/>
  <c r="U58" i="9"/>
  <c r="T58" i="9"/>
  <c r="T57" i="9"/>
  <c r="T56" i="9"/>
  <c r="T63" i="9" l="1"/>
  <c r="V58" i="9"/>
  <c r="T62" i="9"/>
  <c r="AS53" i="9"/>
  <c r="AS52" i="9"/>
  <c r="AS50" i="9"/>
  <c r="AS49" i="9"/>
  <c r="AS48" i="9"/>
  <c r="AS47" i="9"/>
  <c r="AS45" i="9"/>
  <c r="AS43" i="9"/>
  <c r="AS42" i="9"/>
  <c r="AS41" i="9"/>
  <c r="AS40" i="9"/>
  <c r="AS38" i="9"/>
  <c r="AS37" i="9"/>
  <c r="AS36" i="9"/>
  <c r="AS35" i="9"/>
  <c r="AS34" i="9"/>
  <c r="AS33" i="9"/>
  <c r="AS32" i="9"/>
  <c r="AS31" i="9"/>
  <c r="AS30" i="9"/>
  <c r="AS29" i="9"/>
  <c r="AS28" i="9"/>
  <c r="AS26" i="9"/>
  <c r="AS25" i="9"/>
  <c r="AS24" i="9"/>
  <c r="AS23" i="9"/>
  <c r="AS22" i="9"/>
  <c r="AS21" i="9"/>
  <c r="AS19" i="9"/>
  <c r="AS17" i="9"/>
  <c r="AS15" i="9"/>
  <c r="AS13" i="9"/>
  <c r="U53" i="9"/>
  <c r="U52" i="9"/>
  <c r="U50" i="9"/>
  <c r="U49" i="9"/>
  <c r="U48" i="9"/>
  <c r="U47" i="9"/>
  <c r="U45" i="9"/>
  <c r="U43" i="9"/>
  <c r="U42" i="9"/>
  <c r="U41" i="9"/>
  <c r="U40" i="9"/>
  <c r="U38" i="9"/>
  <c r="U37" i="9"/>
  <c r="U59" i="9" s="1"/>
  <c r="V59" i="9" s="1"/>
  <c r="U36" i="9"/>
  <c r="U35" i="9"/>
  <c r="U34" i="9"/>
  <c r="U33" i="9"/>
  <c r="U32" i="9"/>
  <c r="U31" i="9"/>
  <c r="U30" i="9"/>
  <c r="U29" i="9"/>
  <c r="U28" i="9"/>
  <c r="U26" i="9"/>
  <c r="U25" i="9"/>
  <c r="U24" i="9"/>
  <c r="U23" i="9"/>
  <c r="U22" i="9"/>
  <c r="U21" i="9"/>
  <c r="U19" i="9"/>
  <c r="U17" i="9"/>
  <c r="U15" i="9"/>
  <c r="U13" i="9"/>
  <c r="T51" i="9"/>
  <c r="T46" i="9"/>
  <c r="U44" i="9"/>
  <c r="T44" i="9"/>
  <c r="T39" i="9"/>
  <c r="T20" i="9"/>
  <c r="T16" i="9"/>
  <c r="T14" i="9"/>
  <c r="T12" i="9"/>
  <c r="AH62" i="9"/>
  <c r="AE53" i="9"/>
  <c r="AE52" i="9"/>
  <c r="AE50" i="9"/>
  <c r="AE49" i="9"/>
  <c r="AE48" i="9"/>
  <c r="AE47" i="9"/>
  <c r="AE45" i="9"/>
  <c r="AE43" i="9"/>
  <c r="AE42" i="9"/>
  <c r="AE41" i="9"/>
  <c r="AE40" i="9"/>
  <c r="AE38" i="9"/>
  <c r="AE37" i="9"/>
  <c r="AE36" i="9"/>
  <c r="AE35" i="9"/>
  <c r="AE34" i="9"/>
  <c r="AE33" i="9"/>
  <c r="AE32" i="9"/>
  <c r="AE31" i="9"/>
  <c r="AE30" i="9"/>
  <c r="AE29" i="9"/>
  <c r="AE28" i="9"/>
  <c r="AE26" i="9"/>
  <c r="AE25" i="9"/>
  <c r="AE24" i="9"/>
  <c r="AE23" i="9"/>
  <c r="AE22" i="9"/>
  <c r="AE21" i="9"/>
  <c r="AE19" i="9"/>
  <c r="AE17" i="9"/>
  <c r="AE15" i="9"/>
  <c r="AE13" i="9"/>
  <c r="AO53" i="9"/>
  <c r="AO52" i="9"/>
  <c r="AO50" i="9"/>
  <c r="AO49" i="9"/>
  <c r="AO48" i="9"/>
  <c r="AO47" i="9"/>
  <c r="AO45" i="9"/>
  <c r="AO43" i="9"/>
  <c r="AO42" i="9"/>
  <c r="AO41" i="9"/>
  <c r="AO40" i="9"/>
  <c r="AO38" i="9"/>
  <c r="AO37" i="9"/>
  <c r="AO36" i="9"/>
  <c r="AO35" i="9"/>
  <c r="AO34" i="9"/>
  <c r="AO33" i="9"/>
  <c r="AO32" i="9"/>
  <c r="AO31" i="9"/>
  <c r="AO30" i="9"/>
  <c r="AO29" i="9"/>
  <c r="AO28" i="9"/>
  <c r="AO26" i="9"/>
  <c r="AO25" i="9"/>
  <c r="AO24" i="9"/>
  <c r="AO23" i="9"/>
  <c r="AO22" i="9"/>
  <c r="AO21" i="9"/>
  <c r="AO19" i="9"/>
  <c r="AO17" i="9"/>
  <c r="AO15" i="9"/>
  <c r="AO13" i="9"/>
  <c r="AK53" i="9"/>
  <c r="AK52" i="9"/>
  <c r="AK50" i="9"/>
  <c r="AK49" i="9"/>
  <c r="AK48" i="9"/>
  <c r="AK47" i="9"/>
  <c r="AK45" i="9"/>
  <c r="AK43" i="9"/>
  <c r="AK42" i="9"/>
  <c r="AK41" i="9"/>
  <c r="AK40" i="9"/>
  <c r="AK38" i="9"/>
  <c r="AK36" i="9"/>
  <c r="AK35" i="9"/>
  <c r="AK34" i="9"/>
  <c r="AK33" i="9"/>
  <c r="AK32" i="9"/>
  <c r="AK31" i="9"/>
  <c r="AK30" i="9"/>
  <c r="AK29" i="9"/>
  <c r="AK28" i="9"/>
  <c r="AK26" i="9"/>
  <c r="AK25" i="9"/>
  <c r="AK24" i="9"/>
  <c r="AK23" i="9"/>
  <c r="AK22" i="9"/>
  <c r="AK21" i="9"/>
  <c r="AK19" i="9"/>
  <c r="AK17" i="9"/>
  <c r="AK15" i="9"/>
  <c r="AK13" i="9"/>
  <c r="Z53" i="9"/>
  <c r="Z52" i="9"/>
  <c r="Z50" i="9"/>
  <c r="Z49" i="9"/>
  <c r="Z48" i="9"/>
  <c r="Z47" i="9"/>
  <c r="Z45" i="9"/>
  <c r="Z43" i="9"/>
  <c r="Z42" i="9"/>
  <c r="Z41" i="9"/>
  <c r="Z40" i="9"/>
  <c r="Z38" i="9"/>
  <c r="Z36" i="9"/>
  <c r="Z35" i="9"/>
  <c r="Z34" i="9"/>
  <c r="Z33" i="9"/>
  <c r="Z32" i="9"/>
  <c r="Z31" i="9"/>
  <c r="Z30" i="9"/>
  <c r="Z29" i="9"/>
  <c r="Z26" i="9"/>
  <c r="Z25" i="9"/>
  <c r="Z24" i="9"/>
  <c r="Z23" i="9"/>
  <c r="Z22" i="9"/>
  <c r="Z21" i="9"/>
  <c r="Z19" i="9"/>
  <c r="Z15" i="9"/>
  <c r="Z13" i="9"/>
  <c r="L53" i="9"/>
  <c r="L52" i="9"/>
  <c r="L50" i="9"/>
  <c r="L49" i="9"/>
  <c r="L48" i="9"/>
  <c r="L47" i="9"/>
  <c r="L45" i="9"/>
  <c r="L43" i="9"/>
  <c r="L42" i="9"/>
  <c r="L41" i="9"/>
  <c r="L40" i="9"/>
  <c r="L38" i="9"/>
  <c r="L37" i="9"/>
  <c r="L36" i="9"/>
  <c r="L35" i="9"/>
  <c r="L34" i="9"/>
  <c r="L33" i="9"/>
  <c r="L32" i="9"/>
  <c r="L31" i="9"/>
  <c r="L30" i="9"/>
  <c r="L29" i="9"/>
  <c r="L28" i="9"/>
  <c r="L26" i="9"/>
  <c r="L25" i="9"/>
  <c r="L24" i="9"/>
  <c r="L23" i="9"/>
  <c r="L22" i="9"/>
  <c r="L21" i="9"/>
  <c r="L19" i="9"/>
  <c r="L17" i="9"/>
  <c r="L15" i="9"/>
  <c r="N15" i="9" s="1"/>
  <c r="L13" i="9"/>
  <c r="AR60" i="9"/>
  <c r="AS60" i="9"/>
  <c r="AD60" i="9"/>
  <c r="AO60" i="9"/>
  <c r="AJ60" i="9"/>
  <c r="AK60" i="9"/>
  <c r="Y60" i="9"/>
  <c r="Y18" i="9"/>
  <c r="U16" i="9" l="1"/>
  <c r="U61" i="9"/>
  <c r="V61" i="9" s="1"/>
  <c r="U14" i="9"/>
  <c r="U56" i="9"/>
  <c r="U12" i="9"/>
  <c r="U57" i="9"/>
  <c r="V57" i="9" s="1"/>
  <c r="U60" i="9"/>
  <c r="V60" i="9" s="1"/>
  <c r="AE60" i="9"/>
  <c r="AF60" i="9" s="1"/>
  <c r="U27" i="9"/>
  <c r="U39" i="9"/>
  <c r="U51" i="9"/>
  <c r="U20" i="9"/>
  <c r="T27" i="9"/>
  <c r="T18" i="9" s="1"/>
  <c r="U46" i="9"/>
  <c r="Z60" i="9"/>
  <c r="AA60" i="9" s="1"/>
  <c r="AL60" i="9"/>
  <c r="AP60" i="9"/>
  <c r="AT60" i="9"/>
  <c r="AS61" i="9"/>
  <c r="AR61" i="9"/>
  <c r="AE61" i="9"/>
  <c r="AD61" i="9"/>
  <c r="AO61" i="9"/>
  <c r="AN61" i="9"/>
  <c r="AK61" i="9"/>
  <c r="AJ61" i="9"/>
  <c r="Z61" i="9"/>
  <c r="Y61" i="9"/>
  <c r="AS58" i="9"/>
  <c r="AR58" i="9"/>
  <c r="AE58" i="9"/>
  <c r="AD58" i="9"/>
  <c r="AO58" i="9"/>
  <c r="AN58" i="9"/>
  <c r="AK58" i="9"/>
  <c r="AJ58" i="9"/>
  <c r="Z58" i="9"/>
  <c r="Y58" i="9"/>
  <c r="AS57" i="9"/>
  <c r="AR57" i="9"/>
  <c r="AD57" i="9"/>
  <c r="AN57" i="9"/>
  <c r="AR56" i="9"/>
  <c r="AD56" i="9"/>
  <c r="AJ56" i="9"/>
  <c r="Y56" i="9"/>
  <c r="N53" i="9"/>
  <c r="N52" i="9"/>
  <c r="AR51" i="9"/>
  <c r="AD51" i="9"/>
  <c r="AN51" i="9"/>
  <c r="AJ51" i="9"/>
  <c r="Y51" i="9"/>
  <c r="G51" i="9"/>
  <c r="N50" i="9"/>
  <c r="N49" i="9"/>
  <c r="N48" i="9"/>
  <c r="N47" i="9"/>
  <c r="AR46" i="9"/>
  <c r="AD46" i="9"/>
  <c r="AN46" i="9"/>
  <c r="AJ46" i="9"/>
  <c r="Y46" i="9"/>
  <c r="G46" i="9"/>
  <c r="AS44" i="9"/>
  <c r="AE44" i="9"/>
  <c r="AO44" i="9"/>
  <c r="AK44" i="9"/>
  <c r="Z44" i="9"/>
  <c r="N45" i="9"/>
  <c r="N44" i="9" s="1"/>
  <c r="AR44" i="9"/>
  <c r="AD44" i="9"/>
  <c r="AN44" i="9"/>
  <c r="AJ44" i="9"/>
  <c r="Y44" i="9"/>
  <c r="G44" i="9"/>
  <c r="N43" i="9"/>
  <c r="N42" i="9"/>
  <c r="N41" i="9"/>
  <c r="N40" i="9"/>
  <c r="AR39" i="9"/>
  <c r="AD39" i="9"/>
  <c r="AN39" i="9"/>
  <c r="AJ39" i="9"/>
  <c r="Y39" i="9"/>
  <c r="G39" i="9"/>
  <c r="AE14" i="9"/>
  <c r="AK14" i="9"/>
  <c r="Z14" i="9"/>
  <c r="N14" i="9"/>
  <c r="AS14" i="9"/>
  <c r="AR14" i="9"/>
  <c r="AD14" i="9"/>
  <c r="AO14" i="9"/>
  <c r="AN14" i="9"/>
  <c r="AJ14" i="9"/>
  <c r="Y14" i="9"/>
  <c r="G14" i="9"/>
  <c r="N38" i="9"/>
  <c r="AK37" i="9"/>
  <c r="N37" i="9"/>
  <c r="N36" i="9"/>
  <c r="N35" i="9"/>
  <c r="N33" i="9"/>
  <c r="N32" i="9"/>
  <c r="N31" i="9"/>
  <c r="N30" i="9"/>
  <c r="N29" i="9"/>
  <c r="Z28" i="9"/>
  <c r="N28" i="9"/>
  <c r="G27" i="9"/>
  <c r="N26" i="9"/>
  <c r="N25" i="9"/>
  <c r="N24" i="9"/>
  <c r="N23" i="9"/>
  <c r="N22" i="9"/>
  <c r="N21" i="9"/>
  <c r="AR20" i="9"/>
  <c r="AD20" i="9"/>
  <c r="AN20" i="9"/>
  <c r="AJ20" i="9"/>
  <c r="Y20" i="9"/>
  <c r="G20" i="9"/>
  <c r="N34" i="9"/>
  <c r="Z18" i="9"/>
  <c r="N19" i="9"/>
  <c r="N18" i="9" s="1"/>
  <c r="G18" i="9"/>
  <c r="AS16" i="9"/>
  <c r="AE16" i="9"/>
  <c r="AO16" i="9"/>
  <c r="AK16" i="9"/>
  <c r="Z16" i="9"/>
  <c r="N17" i="9"/>
  <c r="AR16" i="9"/>
  <c r="AD16" i="9"/>
  <c r="AN16" i="9"/>
  <c r="AJ16" i="9"/>
  <c r="Y16" i="9"/>
  <c r="G16" i="9"/>
  <c r="AS12" i="9"/>
  <c r="AE12" i="9"/>
  <c r="AO12" i="9"/>
  <c r="AK12" i="9"/>
  <c r="Z12" i="9"/>
  <c r="N13" i="9"/>
  <c r="AR12" i="9"/>
  <c r="AD12" i="9"/>
  <c r="AN12" i="9"/>
  <c r="AJ12" i="9"/>
  <c r="Y12" i="9"/>
  <c r="G12" i="9"/>
  <c r="G10" i="9"/>
  <c r="N16" i="9" l="1"/>
  <c r="U63" i="9"/>
  <c r="U62" i="9"/>
  <c r="V56" i="9"/>
  <c r="U18" i="9"/>
  <c r="N12" i="9"/>
  <c r="N60" i="9"/>
  <c r="N61" i="9"/>
  <c r="AN63" i="9"/>
  <c r="AR63" i="9"/>
  <c r="AD63" i="9"/>
  <c r="Z51" i="9"/>
  <c r="N27" i="9"/>
  <c r="AJ57" i="9"/>
  <c r="AJ63" i="9" s="1"/>
  <c r="AO51" i="9"/>
  <c r="AS51" i="9"/>
  <c r="AK51" i="9"/>
  <c r="AE51" i="9"/>
  <c r="N39" i="9"/>
  <c r="AK46" i="9"/>
  <c r="AE46" i="9"/>
  <c r="AO27" i="9"/>
  <c r="AR27" i="9"/>
  <c r="AR18" i="9" s="1"/>
  <c r="N20" i="9"/>
  <c r="AE57" i="9"/>
  <c r="AF57" i="9" s="1"/>
  <c r="N56" i="9"/>
  <c r="AK57" i="9"/>
  <c r="AN27" i="9"/>
  <c r="AN18" i="9" s="1"/>
  <c r="AS27" i="9"/>
  <c r="AL58" i="9"/>
  <c r="AF58" i="9"/>
  <c r="AA61" i="9"/>
  <c r="AP61" i="9"/>
  <c r="AT61" i="9"/>
  <c r="N57" i="9"/>
  <c r="N51" i="9"/>
  <c r="AK20" i="9"/>
  <c r="AE20" i="9"/>
  <c r="AJ27" i="9"/>
  <c r="AJ18" i="9" s="1"/>
  <c r="AK39" i="9"/>
  <c r="AE39" i="9"/>
  <c r="AS56" i="9"/>
  <c r="N58" i="9"/>
  <c r="Z46" i="9"/>
  <c r="AO46" i="9"/>
  <c r="AS46" i="9"/>
  <c r="N46" i="9"/>
  <c r="AT57" i="9"/>
  <c r="AA58" i="9"/>
  <c r="AP58" i="9"/>
  <c r="AT58" i="9"/>
  <c r="AL61" i="9"/>
  <c r="AF61" i="9"/>
  <c r="AO57" i="9"/>
  <c r="AP57" i="9" s="1"/>
  <c r="AO56" i="9"/>
  <c r="AK56" i="9"/>
  <c r="Z39" i="9"/>
  <c r="AO39" i="9"/>
  <c r="AS39" i="9"/>
  <c r="Z20" i="9"/>
  <c r="Z56" i="9"/>
  <c r="AO20" i="9"/>
  <c r="AS20" i="9"/>
  <c r="AK27" i="9"/>
  <c r="Y57" i="9"/>
  <c r="Y63" i="9" s="1"/>
  <c r="Z27" i="9"/>
  <c r="AL57" i="9" l="1"/>
  <c r="AO63" i="9"/>
  <c r="N63" i="9"/>
  <c r="AO18" i="9"/>
  <c r="AK63" i="9"/>
  <c r="AT56" i="9"/>
  <c r="AS63" i="9"/>
  <c r="AK18" i="9"/>
  <c r="AS18" i="9"/>
  <c r="AS62" i="9"/>
  <c r="N62" i="9"/>
  <c r="Y62" i="9"/>
  <c r="Y27" i="9"/>
  <c r="AA56" i="9"/>
  <c r="AK62" i="9"/>
  <c r="AL56" i="9"/>
  <c r="AP56" i="9"/>
  <c r="AO62" i="9"/>
  <c r="Z57" i="9"/>
  <c r="AA57" i="9" s="1"/>
  <c r="AE27" i="9" l="1"/>
  <c r="AE18" i="9" s="1"/>
  <c r="AD27" i="9"/>
  <c r="AD18" i="9" s="1"/>
  <c r="AE56" i="9"/>
  <c r="Z63" i="9"/>
  <c r="Z62" i="9"/>
  <c r="AE63" i="9" l="1"/>
  <c r="AE62" i="9"/>
  <c r="AF56" i="9"/>
</calcChain>
</file>

<file path=xl/comments1.xml><?xml version="1.0" encoding="utf-8"?>
<comments xmlns="http://schemas.openxmlformats.org/spreadsheetml/2006/main">
  <authors>
    <author>Шевель Елена</author>
    <author>Мельник Владимир</author>
  </authors>
  <commentList>
    <comment ref="AS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Елена Шевель (Константин Щербинин):
</t>
        </r>
        <r>
          <rPr>
            <sz val="9"/>
            <color indexed="81"/>
            <rFont val="Tahoma"/>
            <family val="2"/>
            <charset val="204"/>
          </rPr>
          <t>Р</t>
        </r>
        <r>
          <rPr>
            <sz val="8"/>
            <color indexed="81"/>
            <rFont val="Tahoma"/>
            <family val="2"/>
            <charset val="204"/>
          </rPr>
          <t>асходы в бюджете ИТ-департамента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
1. Сервера, процессинг и email aggregator:</t>
        </r>
        <r>
          <rPr>
            <sz val="9"/>
            <color indexed="81"/>
            <rFont val="Tahoma"/>
            <family val="2"/>
            <charset val="204"/>
          </rPr>
          <t xml:space="preserve">
∙ UAH 1,943 Per month |ОМП (Безнал)
∙ UAH 9,530 Per month | Отдел 3*
-- 
</t>
        </r>
        <r>
          <rPr>
            <sz val="8"/>
            <color indexed="81"/>
            <rFont val="Tahoma"/>
            <family val="2"/>
            <charset val="204"/>
          </rPr>
          <t>*</t>
        </r>
        <r>
          <rPr>
            <sz val="9"/>
            <color indexed="81"/>
            <rFont val="Tahoma"/>
            <family val="2"/>
            <charset val="204"/>
          </rPr>
          <t xml:space="preserve">  - в тч. процессинг платежных карт
</t>
        </r>
        <r>
          <rPr>
            <b/>
            <sz val="9"/>
            <color indexed="81"/>
            <rFont val="Tahoma"/>
            <family val="2"/>
            <charset val="204"/>
          </rPr>
          <t>2. Телекоммуникационные услуги:</t>
        </r>
        <r>
          <rPr>
            <sz val="9"/>
            <color indexed="81"/>
            <rFont val="Tahoma"/>
            <family val="2"/>
            <charset val="204"/>
          </rPr>
          <t xml:space="preserve">
∙ CFAX        - GBP 110.00 Per year | Active until 2022/01/18 |  ОМП (Безнал) 
∙ FAX.PLUS  - EUR 20 Per month | возможно отказ от услуги за невостребованностью
</t>
        </r>
        <r>
          <rPr>
            <b/>
            <sz val="9"/>
            <color indexed="81"/>
            <rFont val="Tahoma"/>
            <family val="2"/>
            <charset val="204"/>
          </rPr>
          <t xml:space="preserve">3. Разработка, наполнение и сопровождение сайтов:
</t>
        </r>
        <r>
          <rPr>
            <sz val="9"/>
            <color indexed="81"/>
            <rFont val="Tahoma"/>
            <family val="2"/>
            <charset val="204"/>
          </rPr>
          <t xml:space="preserve">- выполняется ресурсом Отдела маркетинга (в рамках его бюджета)
</t>
        </r>
        <r>
          <rPr>
            <b/>
            <sz val="9"/>
            <color indexed="81"/>
            <rFont val="Tahoma"/>
            <family val="2"/>
            <charset val="204"/>
          </rPr>
          <t xml:space="preserve">4. Регистрация и продление доменов:
</t>
        </r>
        <r>
          <rPr>
            <sz val="9"/>
            <color indexed="81"/>
            <rFont val="Tahoma"/>
            <family val="2"/>
            <charset val="204"/>
          </rPr>
          <t>∙ $10 - $20 \ 1ед - покупка
∙ $15 - $25 \ 1ед - продление</t>
        </r>
        <r>
          <rPr>
            <b/>
            <sz val="9"/>
            <color indexed="81"/>
            <rFont val="Tahoma"/>
            <family val="2"/>
            <charset val="204"/>
          </rPr>
          <t xml:space="preserve">
--
</t>
        </r>
        <r>
          <rPr>
            <sz val="9"/>
            <color indexed="81"/>
            <rFont val="Tahoma"/>
            <family val="2"/>
            <charset val="204"/>
          </rPr>
          <t>Всего 50-70 сайтов, в тч. пустышки впрок и по 2 сайта\1СК (Сервисную Компанию)**</t>
        </r>
        <r>
          <rPr>
            <b/>
            <sz val="9"/>
            <color indexed="81"/>
            <rFont val="Tahoma"/>
            <family val="2"/>
            <charset val="204"/>
          </rPr>
          <t xml:space="preserve">
         </t>
        </r>
        <r>
          <rPr>
            <sz val="9"/>
            <color indexed="81"/>
            <rFont val="Tahoma"/>
            <family val="2"/>
            <charset val="204"/>
          </rPr>
          <t>Полный перечень со стоимостью продления подписки и крайними сроками 
         Костя подготовит к Пт, 23.7</t>
        </r>
      </text>
    </comment>
    <comment ref="AB23" authorId="0" shapeId="0">
      <text>
        <r>
          <rPr>
            <sz val="9"/>
            <color indexed="81"/>
            <rFont val="Tahoma"/>
            <family val="2"/>
            <charset val="204"/>
          </rPr>
          <t>Сопровождение офиса (на год):
   ∙ Услуги секретаря на год
   ∙ Виртуальный офис на год
   ∙ Подготовка Annual Return по подача в SSM
   --
 Office support (for a year):
   ∙ Secretary services 
   ∙ Virtual office 
   ∙ Preparing an Annual Return for submission to SSM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B40" authorId="0" shapeId="0">
      <text>
        <r>
          <rPr>
            <sz val="9"/>
            <color indexed="81"/>
            <rFont val="Tahoma"/>
            <family val="2"/>
            <charset val="204"/>
          </rPr>
          <t>Сопровождение офиса (на год):
   ∙ Услуги секретаря на год
   ∙ Виртуальный офис на год
   ∙ Подготовка Annual Return по подача в SSM
   --
 Office support (for a year):
   ∙ Secretary services 
   ∙ Virtual office 
   ∙ Preparing an Annual Return for submission to SSM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B42" authorId="0" shapeId="0">
      <text>
        <r>
          <rPr>
            <sz val="9"/>
            <color indexed="81"/>
            <rFont val="Tahoma"/>
            <family val="2"/>
            <charset val="204"/>
          </rPr>
          <t>Сопровождение офиса (на год):
   ∙ Услуги секретаря на год
   ∙ Виртуальный офис на год
   ∙ Подготовка Annual Return по подача в SSM
   --
 Office support (for a year):
   ∙ Secretary services 
   ∙ Virtual office 
   ∙ Preparing an Annual Return for submission to SSM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N50" authorId="1" shapeId="0">
      <text>
        <r>
          <rPr>
            <b/>
            <sz val="9"/>
            <color indexed="81"/>
            <rFont val="Tahoma"/>
            <family val="2"/>
            <charset val="204"/>
          </rPr>
          <t>Мельник Владимир:</t>
        </r>
        <r>
          <rPr>
            <sz val="9"/>
            <color indexed="81"/>
            <rFont val="Tahoma"/>
            <family val="2"/>
            <charset val="204"/>
          </rPr>
          <t xml:space="preserve">
конс.услуги</t>
        </r>
      </text>
    </comment>
    <comment ref="AB52" authorId="0" shapeId="0">
      <text>
        <r>
          <rPr>
            <sz val="9"/>
            <color indexed="81"/>
            <rFont val="Tahoma"/>
            <family val="2"/>
            <charset val="204"/>
          </rPr>
          <t xml:space="preserve">Стоимость продления американской компании включает: 
∙ адрес для получения корреспонденции из банка, 
∙ адрес регистрации компании, 
∙ годовую пошлину штата, 
∙ услуги агента на год,
--
∙ без учета услуг бухгалтера.
</t>
        </r>
      </text>
    </comment>
    <comment ref="AB53" authorId="0" shapeId="0">
      <text>
        <r>
          <rPr>
            <sz val="9"/>
            <color indexed="81"/>
            <rFont val="Tahoma"/>
            <family val="2"/>
            <charset val="204"/>
          </rPr>
          <t xml:space="preserve">Стоимость продления американской компании включает: 
∙ адрес для получения корреспонденции из банка, 
∙ адрес регистрации компании, 
∙ годовую пошлину штата, 
∙ услуги агента на год,
--
∙ без учета услуг бухгалтера.
</t>
        </r>
      </text>
    </comment>
  </commentList>
</comments>
</file>

<file path=xl/sharedStrings.xml><?xml version="1.0" encoding="utf-8"?>
<sst xmlns="http://schemas.openxmlformats.org/spreadsheetml/2006/main" count="803" uniqueCount="192">
  <si>
    <t>Bulgaria</t>
  </si>
  <si>
    <t>Hong Kong</t>
  </si>
  <si>
    <t>UAE</t>
  </si>
  <si>
    <t>Malaysia</t>
  </si>
  <si>
    <t>Hungary</t>
  </si>
  <si>
    <t>Czech Republic</t>
  </si>
  <si>
    <t>Turkey</t>
  </si>
  <si>
    <t>Company name</t>
  </si>
  <si>
    <t>Jurisdiction</t>
  </si>
  <si>
    <t>n/d</t>
  </si>
  <si>
    <t>no</t>
  </si>
  <si>
    <t>-</t>
  </si>
  <si>
    <t>China</t>
  </si>
  <si>
    <t>Citizenship</t>
  </si>
  <si>
    <t>USD</t>
  </si>
  <si>
    <t>EUR</t>
  </si>
  <si>
    <t>UAH</t>
  </si>
  <si>
    <t>CNY</t>
  </si>
  <si>
    <t>Currency</t>
  </si>
  <si>
    <t>Periodicity</t>
  </si>
  <si>
    <t>Payment type</t>
  </si>
  <si>
    <t>Cash</t>
  </si>
  <si>
    <t>Сard</t>
  </si>
  <si>
    <t>Paid period</t>
  </si>
  <si>
    <t>Free</t>
  </si>
  <si>
    <t>Per Year</t>
  </si>
  <si>
    <t>Per Month</t>
  </si>
  <si>
    <t>Other details</t>
  </si>
  <si>
    <t>Owners</t>
  </si>
  <si>
    <t>Status</t>
  </si>
  <si>
    <t>Working Account</t>
  </si>
  <si>
    <t>In Progress</t>
  </si>
  <si>
    <t>Closed</t>
  </si>
  <si>
    <t>до 10 числа расчетного месяца</t>
  </si>
  <si>
    <t>до 05 числа расчетного месяца</t>
  </si>
  <si>
    <t>Due Date</t>
  </si>
  <si>
    <t>2021/07</t>
  </si>
  <si>
    <t>2020/12/01 - 2021/12/01</t>
  </si>
  <si>
    <t>2020/09/25 - 2021/09/25</t>
  </si>
  <si>
    <t>2020/11/19 - 2021/11/19</t>
  </si>
  <si>
    <t>2020/11/24 - 2021/11/24</t>
  </si>
  <si>
    <t>2021/01/13 - 2022/01/12</t>
  </si>
  <si>
    <t>2021/01/01 - 2022/01/01</t>
  </si>
  <si>
    <t>2020/12/15 - 2021/12/14</t>
  </si>
  <si>
    <t>2020/07/29 - 2021/07/29</t>
  </si>
  <si>
    <t>2020/07/20 - 2021/07/20</t>
  </si>
  <si>
    <t>2020/08/07 - 2021/08/07</t>
  </si>
  <si>
    <t>2020/08-27 - 2021/08/27</t>
  </si>
  <si>
    <t>2020/03/17 - 2022/03/17</t>
  </si>
  <si>
    <t>***</t>
  </si>
  <si>
    <t>TOTAL</t>
  </si>
  <si>
    <t>5355 2800 0049 6172</t>
  </si>
  <si>
    <t>прямая договоренность</t>
  </si>
  <si>
    <t>Due Date &amp; Other details</t>
  </si>
  <si>
    <t>до 10.01 расчетного года</t>
  </si>
  <si>
    <t>2021/01/27 - 2022/01/27</t>
  </si>
  <si>
    <t>2020/09/23 - 2021/12/31</t>
  </si>
  <si>
    <t>2020/09/19 - 2021/09/11</t>
  </si>
  <si>
    <t>ACCOUNTING SERVICES</t>
  </si>
  <si>
    <t>KEY TERMS:</t>
  </si>
  <si>
    <t>AUDIT SERVICES</t>
  </si>
  <si>
    <t>LEGAL SERVICES</t>
  </si>
  <si>
    <t>адвокат | not regular</t>
  </si>
  <si>
    <t>$ 15- $25 \ 1 site</t>
  </si>
  <si>
    <t>Amount of sites</t>
  </si>
  <si>
    <t>Cost (USD)</t>
  </si>
  <si>
    <r>
      <t xml:space="preserve">Cost
</t>
    </r>
    <r>
      <rPr>
        <b/>
        <sz val="10"/>
        <color rgb="FF0000FF"/>
        <rFont val="Calibri"/>
        <family val="2"/>
        <charset val="204"/>
        <scheme val="minor"/>
      </rPr>
      <t>Per YEAR</t>
    </r>
  </si>
  <si>
    <t>N\a (Pre-sale)</t>
  </si>
  <si>
    <t>Sales direction</t>
  </si>
  <si>
    <r>
      <t xml:space="preserve">Cost </t>
    </r>
    <r>
      <rPr>
        <b/>
        <sz val="10"/>
        <color rgb="FF0000FF"/>
        <rFont val="Calibri"/>
        <family val="2"/>
        <charset val="204"/>
        <scheme val="minor"/>
      </rPr>
      <t>Per YEAR</t>
    </r>
    <r>
      <rPr>
        <b/>
        <sz val="10"/>
        <color theme="1"/>
        <rFont val="Calibri"/>
        <family val="2"/>
        <charset val="204"/>
        <scheme val="minor"/>
      </rPr>
      <t xml:space="preserve"> (USD)</t>
    </r>
  </si>
  <si>
    <t>USA</t>
  </si>
  <si>
    <t>2020/10/11 - 2021/10/11</t>
  </si>
  <si>
    <t>Wages</t>
  </si>
  <si>
    <t>Wages (USD)</t>
  </si>
  <si>
    <r>
      <t xml:space="preserve">Wages </t>
    </r>
    <r>
      <rPr>
        <b/>
        <sz val="10"/>
        <color rgb="FF0000FF"/>
        <rFont val="Calibri"/>
        <family val="2"/>
        <charset val="204"/>
        <scheme val="minor"/>
      </rPr>
      <t>Per YEAR</t>
    </r>
    <r>
      <rPr>
        <b/>
        <sz val="10"/>
        <color theme="1"/>
        <rFont val="Calibri"/>
        <family val="2"/>
        <charset val="204"/>
        <scheme val="minor"/>
      </rPr>
      <t xml:space="preserve"> (USD)</t>
    </r>
  </si>
  <si>
    <t>Totals by currencies</t>
  </si>
  <si>
    <t>&lt;&lt; Responsible</t>
  </si>
  <si>
    <t>&lt;&lt; Director</t>
  </si>
  <si>
    <t>Cost
Per YEAR</t>
  </si>
  <si>
    <t>Per year ended | 2020/12</t>
  </si>
  <si>
    <t>Account</t>
  </si>
  <si>
    <t>Card number 
&amp; Other details</t>
  </si>
  <si>
    <t>2020/05/10 - 2022/05/09</t>
  </si>
  <si>
    <t>2021/06/29 - 2022/06/28</t>
  </si>
  <si>
    <r>
      <rPr>
        <sz val="10"/>
        <color theme="1"/>
        <rFont val="Calibri"/>
        <family val="2"/>
        <charset val="204"/>
      </rPr>
      <t xml:space="preserve">€ </t>
    </r>
    <r>
      <rPr>
        <sz val="10"/>
        <color theme="1"/>
        <rFont val="Calibri"/>
        <family val="2"/>
        <charset val="204"/>
        <scheme val="minor"/>
      </rPr>
      <t xml:space="preserve">155,31 </t>
    </r>
    <r>
      <rPr>
        <sz val="10"/>
        <rFont val="Calibri"/>
        <family val="2"/>
        <charset val="204"/>
        <scheme val="minor"/>
      </rPr>
      <t>Per month |</t>
    </r>
    <r>
      <rPr>
        <sz val="10"/>
        <color rgb="FF0000FF"/>
        <rFont val="Calibri"/>
        <family val="2"/>
        <charset val="204"/>
        <scheme val="minor"/>
      </rPr>
      <t xml:space="preserve"> 2021/06</t>
    </r>
  </si>
  <si>
    <r>
      <t>2021/05/18 - 202</t>
    </r>
    <r>
      <rPr>
        <sz val="10"/>
        <color rgb="FF0000FF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>/05/</t>
    </r>
    <r>
      <rPr>
        <sz val="10"/>
        <color rgb="FF0000FF"/>
        <rFont val="Calibri"/>
        <family val="2"/>
        <charset val="204"/>
        <scheme val="minor"/>
      </rPr>
      <t>18</t>
    </r>
  </si>
  <si>
    <t>2021/07/24 - 2022/07/25</t>
  </si>
  <si>
    <t xml:space="preserve">&lt;&lt; Payment details </t>
  </si>
  <si>
    <r>
      <t xml:space="preserve">Due Date 
&amp; Other details </t>
    </r>
    <r>
      <rPr>
        <b/>
        <vertAlign val="superscript"/>
        <sz val="10"/>
        <color rgb="FF0000FF"/>
        <rFont val="Calibri"/>
        <family val="2"/>
        <charset val="204"/>
        <scheme val="minor"/>
      </rPr>
      <t>SEE MORE↗</t>
    </r>
  </si>
  <si>
    <t>2021/05/10 - 2022/05/09</t>
  </si>
  <si>
    <t xml:space="preserve">Up To Date </t>
  </si>
  <si>
    <t>*01</t>
  </si>
  <si>
    <t>*02</t>
  </si>
  <si>
    <t>*03</t>
  </si>
  <si>
    <t>*04</t>
  </si>
  <si>
    <t>*05</t>
  </si>
  <si>
    <t>*06</t>
  </si>
  <si>
    <t>*07</t>
  </si>
  <si>
    <t>*08</t>
  </si>
  <si>
    <t>*09</t>
  </si>
  <si>
    <t>*10</t>
  </si>
  <si>
    <t>*11</t>
  </si>
  <si>
    <t>*12</t>
  </si>
  <si>
    <t>*13</t>
  </si>
  <si>
    <t>*14</t>
  </si>
  <si>
    <t>*15</t>
  </si>
  <si>
    <t>*16</t>
  </si>
  <si>
    <t>*17</t>
  </si>
  <si>
    <t>*18</t>
  </si>
  <si>
    <t>*19</t>
  </si>
  <si>
    <t>*20</t>
  </si>
  <si>
    <t>*21</t>
  </si>
  <si>
    <t>*22</t>
  </si>
  <si>
    <t>*23</t>
  </si>
  <si>
    <t>*24</t>
  </si>
  <si>
    <t>*25</t>
  </si>
  <si>
    <t>*26</t>
  </si>
  <si>
    <t>*27</t>
  </si>
  <si>
    <t>*28</t>
  </si>
  <si>
    <t>*29</t>
  </si>
  <si>
    <t>*30</t>
  </si>
  <si>
    <t>*31</t>
  </si>
  <si>
    <t>*32</t>
  </si>
  <si>
    <t>*33</t>
  </si>
  <si>
    <t>*34</t>
  </si>
  <si>
    <t>*35</t>
  </si>
  <si>
    <t>*36</t>
  </si>
  <si>
    <t>*37</t>
  </si>
  <si>
    <t>*38</t>
  </si>
  <si>
    <t>*39</t>
  </si>
  <si>
    <t>*40</t>
  </si>
  <si>
    <t>*41</t>
  </si>
  <si>
    <t>*42</t>
  </si>
  <si>
    <t>*43</t>
  </si>
  <si>
    <r>
      <t xml:space="preserve">Cross rates </t>
    </r>
    <r>
      <rPr>
        <b/>
        <u/>
        <sz val="11"/>
        <color theme="1"/>
        <rFont val="Calibri"/>
        <family val="2"/>
        <charset val="204"/>
      </rPr>
      <t>↴</t>
    </r>
  </si>
  <si>
    <r>
      <rPr>
        <b/>
        <sz val="14"/>
        <color theme="1"/>
        <rFont val="Calibri"/>
        <family val="2"/>
        <charset val="204"/>
        <scheme val="minor"/>
      </rPr>
      <t>SERVICE MAINTENANCE</t>
    </r>
    <r>
      <rPr>
        <sz val="14"/>
        <color theme="1"/>
        <rFont val="Calibri"/>
        <family val="2"/>
        <charset val="204"/>
        <scheme val="minor"/>
      </rPr>
      <t xml:space="preserve"> | NON-RESIDENT Companies</t>
    </r>
  </si>
  <si>
    <r>
      <t xml:space="preserve">€ 298,45 Per month | </t>
    </r>
    <r>
      <rPr>
        <sz val="10"/>
        <color rgb="FF0000FF"/>
        <rFont val="Calibri"/>
        <family val="2"/>
        <charset val="204"/>
        <scheme val="minor"/>
      </rPr>
      <t>2021/07</t>
    </r>
  </si>
  <si>
    <t>USD &gt;&gt;</t>
  </si>
  <si>
    <t>EUR &gt;&gt;</t>
  </si>
  <si>
    <t>UAH &gt;&gt;</t>
  </si>
  <si>
    <t>CNY &gt;&gt;</t>
  </si>
  <si>
    <t>No payments</t>
  </si>
  <si>
    <t>postpayment | not paid</t>
  </si>
  <si>
    <t xml:space="preserve"> LICENSES</t>
  </si>
  <si>
    <t>Canada</t>
  </si>
  <si>
    <t>2021/08/10 - 2021/10/10</t>
  </si>
  <si>
    <t>AED</t>
  </si>
  <si>
    <t>AED &gt;&gt;</t>
  </si>
  <si>
    <t>2021/04/29 - 2022/04/28</t>
  </si>
  <si>
    <t>2021/06/24 - 2022/06/23</t>
  </si>
  <si>
    <t>2021/04/15 - 2022/04/14</t>
  </si>
  <si>
    <t>2021/05/24 - 2022/05/23</t>
  </si>
  <si>
    <t>Paid by 2022/07/09</t>
  </si>
  <si>
    <t>2020/10/12 - 2021/10/11</t>
  </si>
  <si>
    <t>2020/08/15 - 2021/08/14</t>
  </si>
  <si>
    <t>NOMINAL service</t>
  </si>
  <si>
    <t>ADRESS &amp;OFFICE rent</t>
  </si>
  <si>
    <t>LOCAL service</t>
  </si>
  <si>
    <t>за 10 дней до расчетного квартала</t>
  </si>
  <si>
    <t>&lt;&lt; Company name (Jurisdiction)</t>
  </si>
  <si>
    <t>*44</t>
  </si>
  <si>
    <t>*45</t>
  </si>
  <si>
    <t>*46</t>
  </si>
  <si>
    <t>*47</t>
  </si>
  <si>
    <t>*48</t>
  </si>
  <si>
    <t>*49</t>
  </si>
  <si>
    <t>*** (Bulgaria)</t>
  </si>
  <si>
    <t>*** (Canada)</t>
  </si>
  <si>
    <t>*** (China)</t>
  </si>
  <si>
    <t>*** (Czech Republic)</t>
  </si>
  <si>
    <t>*** (Hong Kong)</t>
  </si>
  <si>
    <t>*** (Hungary)</t>
  </si>
  <si>
    <t>*** (Malaysia)</t>
  </si>
  <si>
    <t>*** (Turkey)</t>
  </si>
  <si>
    <t>*** (UAE)</t>
  </si>
  <si>
    <t>*** (USA)</t>
  </si>
  <si>
    <t>2020/08/06 - 2021/08/06</t>
  </si>
  <si>
    <r>
      <t xml:space="preserve">( </t>
    </r>
    <r>
      <rPr>
        <b/>
        <vertAlign val="superscript"/>
        <sz val="10"/>
        <color theme="3" tint="0.39994506668294322"/>
        <rFont val="Calibri"/>
        <family val="2"/>
        <charset val="204"/>
        <scheme val="minor"/>
      </rPr>
      <t xml:space="preserve">↖ </t>
    </r>
    <r>
      <rPr>
        <b/>
        <sz val="10"/>
        <color theme="3" tint="0.39997558519241921"/>
        <rFont val="Calibri"/>
        <family val="2"/>
        <charset val="204"/>
        <scheme val="minor"/>
      </rPr>
      <t>сгруппированы кроссы в графе 09 и 🠕↗ сведения в графах 04; 07; 18; 28)</t>
    </r>
  </si>
  <si>
    <r>
      <t xml:space="preserve">IT SERVICES </t>
    </r>
    <r>
      <rPr>
        <b/>
        <u/>
        <vertAlign val="superscript"/>
        <sz val="12"/>
        <color rgb="FF0000FF"/>
        <rFont val="Calibri"/>
        <family val="2"/>
        <charset val="204"/>
        <scheme val="minor"/>
      </rPr>
      <t>SEE MORE↗</t>
    </r>
  </si>
  <si>
    <t>2021/06</t>
  </si>
  <si>
    <t>25-30 числа расчетного месяца</t>
  </si>
  <si>
    <t>Web site</t>
  </si>
  <si>
    <t>Web site 2,0</t>
  </si>
  <si>
    <t>Postal service</t>
  </si>
  <si>
    <t>Mailbox</t>
  </si>
  <si>
    <t>*50</t>
  </si>
  <si>
    <t>*51</t>
  </si>
  <si>
    <t>*52</t>
  </si>
  <si>
    <t>*53</t>
  </si>
  <si>
    <t>Per quarterly</t>
  </si>
  <si>
    <t>HUF</t>
  </si>
  <si>
    <t>HUF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</si>
</sst>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_-[$$-409]* #,##0_ ;_-[$$-409]* \-#,##0\ ;_-[$$-409]* &quot;-&quot;??_ ;_-@_ "/>
    <numFmt numFmtId="167" formatCode="_-[$$-409]* #,##0_ ;_-[$$-409]* \-#,##0\ ;_-[$$-409]* &quot;-&quot;_ ;_-@_ "/>
    <numFmt numFmtId="168" formatCode="#,##0.00_ ;\-#,##0.00\ "/>
    <numFmt numFmtId="169" formatCode="[$-C09]d\ mmmm\ yyyy;@"/>
  </numFmts>
  <fonts count="4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F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0000FF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u/>
      <sz val="10"/>
      <color rgb="FFFF0000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u/>
      <vertAlign val="superscript"/>
      <sz val="12"/>
      <color rgb="FF0000FF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b/>
      <vertAlign val="superscript"/>
      <sz val="10"/>
      <color rgb="FF0000FF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</font>
    <font>
      <sz val="9"/>
      <color rgb="FF0000F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3" tint="0.3999755851924192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b/>
      <u val="singleAccounting"/>
      <sz val="10"/>
      <color theme="1"/>
      <name val="Calibri"/>
      <family val="2"/>
      <charset val="204"/>
      <scheme val="minor"/>
    </font>
    <font>
      <sz val="10"/>
      <color theme="1" tint="0.499984740745262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u/>
      <sz val="12"/>
      <color theme="1" tint="0.499984740745262"/>
      <name val="Calibri"/>
      <family val="2"/>
      <charset val="204"/>
      <scheme val="minor"/>
    </font>
    <font>
      <b/>
      <sz val="10"/>
      <color theme="1" tint="0.499984740745262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b/>
      <sz val="10"/>
      <color theme="3" tint="0.39997558519241921"/>
      <name val="Calibri"/>
      <family val="2"/>
      <charset val="204"/>
      <scheme val="minor"/>
    </font>
    <font>
      <b/>
      <vertAlign val="superscript"/>
      <sz val="10"/>
      <color theme="3" tint="0.3999450666829432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theme="3" tint="0.79998168889431442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0" fontId="6" fillId="0" borderId="0"/>
    <xf numFmtId="0" fontId="14" fillId="0" borderId="0"/>
    <xf numFmtId="0" fontId="4" fillId="0" borderId="0"/>
    <xf numFmtId="0" fontId="33" fillId="0" borderId="0"/>
  </cellStyleXfs>
  <cellXfs count="117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left" vertical="top"/>
    </xf>
    <xf numFmtId="165" fontId="1" fillId="0" borderId="0" xfId="1" applyNumberFormat="1" applyFont="1" applyFill="1" applyAlignment="1">
      <alignment horizontal="left" vertical="top" indent="1"/>
    </xf>
    <xf numFmtId="0" fontId="1" fillId="0" borderId="0" xfId="0" applyFont="1" applyAlignment="1">
      <alignment horizontal="left" indent="1"/>
    </xf>
    <xf numFmtId="0" fontId="0" fillId="0" borderId="0" xfId="0" applyFont="1"/>
    <xf numFmtId="165" fontId="1" fillId="0" borderId="2" xfId="1" applyNumberFormat="1" applyFont="1" applyFill="1" applyBorder="1" applyAlignment="1">
      <alignment horizontal="left" vertical="top" indent="1"/>
    </xf>
    <xf numFmtId="166" fontId="1" fillId="0" borderId="0" xfId="1" applyNumberFormat="1" applyFont="1" applyFill="1" applyAlignment="1">
      <alignment horizontal="left" vertical="top" indent="1"/>
    </xf>
    <xf numFmtId="0" fontId="1" fillId="3" borderId="0" xfId="0" applyFont="1" applyFill="1" applyAlignment="1">
      <alignment horizontal="left" vertical="top" indent="1"/>
    </xf>
    <xf numFmtId="0" fontId="2" fillId="3" borderId="0" xfId="0" applyFont="1" applyFill="1" applyAlignment="1">
      <alignment horizontal="left" vertical="top" indent="1"/>
    </xf>
    <xf numFmtId="49" fontId="1" fillId="0" borderId="0" xfId="1" applyNumberFormat="1" applyFont="1" applyFill="1" applyAlignment="1">
      <alignment horizontal="left" vertical="top" indent="1"/>
    </xf>
    <xf numFmtId="165" fontId="9" fillId="0" borderId="0" xfId="1" applyNumberFormat="1" applyFont="1" applyFill="1" applyAlignment="1">
      <alignment horizontal="left" vertical="top" indent="1"/>
    </xf>
    <xf numFmtId="167" fontId="1" fillId="0" borderId="0" xfId="1" applyNumberFormat="1" applyFont="1" applyFill="1" applyAlignment="1">
      <alignment horizontal="left" vertical="top" indent="1"/>
    </xf>
    <xf numFmtId="14" fontId="1" fillId="0" borderId="0" xfId="1" applyNumberFormat="1" applyFont="1" applyFill="1" applyAlignment="1">
      <alignment horizontal="left" vertical="top" indent="1"/>
    </xf>
    <xf numFmtId="0" fontId="2" fillId="3" borderId="0" xfId="0" applyFont="1" applyFill="1" applyAlignment="1">
      <alignment horizontal="left" vertical="top" wrapText="1" indent="1"/>
    </xf>
    <xf numFmtId="167" fontId="2" fillId="3" borderId="0" xfId="0" applyNumberFormat="1" applyFont="1" applyFill="1" applyAlignment="1">
      <alignment horizontal="left" vertical="top" wrapText="1" indent="1"/>
    </xf>
    <xf numFmtId="0" fontId="9" fillId="3" borderId="0" xfId="0" applyFont="1" applyFill="1" applyAlignment="1">
      <alignment horizontal="left" vertical="top" indent="1"/>
    </xf>
    <xf numFmtId="165" fontId="1" fillId="3" borderId="0" xfId="1" applyNumberFormat="1" applyFont="1" applyFill="1" applyAlignment="1">
      <alignment horizontal="left" vertical="top" indent="1"/>
    </xf>
    <xf numFmtId="167" fontId="1" fillId="3" borderId="0" xfId="1" applyNumberFormat="1" applyFont="1" applyFill="1" applyAlignment="1">
      <alignment horizontal="left" vertical="top" indent="1"/>
    </xf>
    <xf numFmtId="166" fontId="12" fillId="3" borderId="0" xfId="1" applyNumberFormat="1" applyFont="1" applyFill="1" applyAlignment="1">
      <alignment horizontal="left" vertical="top" indent="1"/>
    </xf>
    <xf numFmtId="166" fontId="1" fillId="3" borderId="0" xfId="1" applyNumberFormat="1" applyFont="1" applyFill="1" applyAlignment="1">
      <alignment horizontal="left" vertical="top" indent="1"/>
    </xf>
    <xf numFmtId="165" fontId="9" fillId="3" borderId="0" xfId="1" applyNumberFormat="1" applyFont="1" applyFill="1" applyAlignment="1">
      <alignment horizontal="left" vertical="top" indent="1"/>
    </xf>
    <xf numFmtId="49" fontId="13" fillId="0" borderId="0" xfId="1" applyNumberFormat="1" applyFont="1" applyFill="1" applyAlignment="1">
      <alignment horizontal="left" vertical="top" indent="1"/>
    </xf>
    <xf numFmtId="0" fontId="15" fillId="3" borderId="0" xfId="0" applyFont="1" applyFill="1" applyAlignment="1">
      <alignment horizontal="left" vertical="top" indent="1"/>
    </xf>
    <xf numFmtId="0" fontId="10" fillId="3" borderId="0" xfId="0" applyFont="1" applyFill="1" applyAlignment="1">
      <alignment horizontal="left" vertical="top" indent="1"/>
    </xf>
    <xf numFmtId="167" fontId="2" fillId="0" borderId="0" xfId="1" applyNumberFormat="1" applyFont="1" applyFill="1" applyAlignment="1">
      <alignment horizontal="left" vertical="top" indent="1"/>
    </xf>
    <xf numFmtId="167" fontId="2" fillId="0" borderId="1" xfId="1" applyNumberFormat="1" applyFont="1" applyFill="1" applyBorder="1" applyAlignment="1">
      <alignment horizontal="left" vertical="top" indent="1"/>
    </xf>
    <xf numFmtId="165" fontId="13" fillId="0" borderId="0" xfId="1" applyNumberFormat="1" applyFont="1" applyFill="1" applyAlignment="1">
      <alignment horizontal="left" vertical="top" indent="1"/>
    </xf>
    <xf numFmtId="166" fontId="2" fillId="3" borderId="0" xfId="0" applyNumberFormat="1" applyFont="1" applyFill="1" applyAlignment="1">
      <alignment horizontal="left" vertical="top" wrapText="1" indent="1"/>
    </xf>
    <xf numFmtId="165" fontId="2" fillId="3" borderId="0" xfId="1" applyNumberFormat="1" applyFont="1" applyFill="1" applyAlignment="1">
      <alignment horizontal="left" vertical="top" wrapText="1" indent="1"/>
    </xf>
    <xf numFmtId="166" fontId="9" fillId="0" borderId="0" xfId="1" applyNumberFormat="1" applyFont="1" applyFill="1" applyAlignment="1">
      <alignment horizontal="left" vertical="top" indent="1"/>
    </xf>
    <xf numFmtId="167" fontId="13" fillId="0" borderId="0" xfId="1" applyNumberFormat="1" applyFont="1" applyFill="1" applyAlignment="1">
      <alignment horizontal="left" vertical="top" indent="1"/>
    </xf>
    <xf numFmtId="166" fontId="27" fillId="3" borderId="0" xfId="0" applyNumberFormat="1" applyFont="1" applyFill="1" applyAlignment="1">
      <alignment horizontal="left" vertical="top" wrapText="1" indent="1"/>
    </xf>
    <xf numFmtId="14" fontId="13" fillId="0" borderId="0" xfId="1" applyNumberFormat="1" applyFont="1" applyFill="1" applyAlignment="1">
      <alignment horizontal="left" vertical="top" indent="1"/>
    </xf>
    <xf numFmtId="0" fontId="31" fillId="0" borderId="0" xfId="0" applyFont="1" applyFill="1" applyAlignment="1">
      <alignment horizontal="left" vertical="top" indent="1"/>
    </xf>
    <xf numFmtId="0" fontId="1" fillId="0" borderId="0" xfId="0" applyFont="1" applyFill="1" applyAlignment="1">
      <alignment horizontal="left" vertical="top" indent="1"/>
    </xf>
    <xf numFmtId="0" fontId="9" fillId="0" borderId="0" xfId="0" applyFont="1" applyFill="1" applyAlignment="1">
      <alignment horizontal="left" vertical="top" indent="1"/>
    </xf>
    <xf numFmtId="166" fontId="1" fillId="0" borderId="0" xfId="0" applyNumberFormat="1" applyFont="1" applyFill="1" applyAlignment="1">
      <alignment horizontal="left" vertical="top" wrapText="1" indent="1"/>
    </xf>
    <xf numFmtId="0" fontId="13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vertical="top" indent="1"/>
    </xf>
    <xf numFmtId="166" fontId="2" fillId="3" borderId="0" xfId="0" applyNumberFormat="1" applyFont="1" applyFill="1" applyAlignment="1">
      <alignment vertical="top" wrapText="1"/>
    </xf>
    <xf numFmtId="49" fontId="1" fillId="3" borderId="0" xfId="1" applyNumberFormat="1" applyFont="1" applyFill="1" applyAlignment="1">
      <alignment horizontal="left" vertical="top" indent="1"/>
    </xf>
    <xf numFmtId="49" fontId="1" fillId="0" borderId="2" xfId="1" applyNumberFormat="1" applyFont="1" applyFill="1" applyBorder="1" applyAlignment="1">
      <alignment vertical="top"/>
    </xf>
    <xf numFmtId="49" fontId="1" fillId="0" borderId="0" xfId="0" applyNumberFormat="1" applyFont="1" applyFill="1" applyAlignment="1">
      <alignment horizontal="left" vertical="top" indent="1"/>
    </xf>
    <xf numFmtId="165" fontId="2" fillId="0" borderId="0" xfId="1" applyNumberFormat="1" applyFont="1" applyFill="1" applyAlignment="1">
      <alignment horizontal="left" vertical="top" indent="1"/>
    </xf>
    <xf numFmtId="0" fontId="36" fillId="0" borderId="0" xfId="0" applyFont="1" applyFill="1" applyAlignment="1">
      <alignment horizontal="left" vertical="top" indent="1"/>
    </xf>
    <xf numFmtId="0" fontId="2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 indent="1"/>
    </xf>
    <xf numFmtId="49" fontId="1" fillId="0" borderId="0" xfId="0" applyNumberFormat="1" applyFont="1" applyFill="1" applyAlignment="1">
      <alignment vertical="top"/>
    </xf>
    <xf numFmtId="0" fontId="37" fillId="0" borderId="0" xfId="0" applyFont="1" applyFill="1" applyAlignment="1">
      <alignment horizontal="left" vertical="top" indent="1"/>
    </xf>
    <xf numFmtId="0" fontId="0" fillId="0" borderId="0" xfId="0" applyFill="1" applyAlignment="1">
      <alignment horizontal="left" vertical="top" indent="1"/>
    </xf>
    <xf numFmtId="0" fontId="0" fillId="0" borderId="0" xfId="0" applyFill="1" applyAlignment="1">
      <alignment horizontal="right" vertical="top"/>
    </xf>
    <xf numFmtId="169" fontId="7" fillId="0" borderId="0" xfId="0" applyNumberFormat="1" applyFont="1" applyFill="1" applyAlignment="1">
      <alignment horizontal="left" vertical="top" indent="4"/>
    </xf>
    <xf numFmtId="0" fontId="22" fillId="0" borderId="0" xfId="0" applyFont="1" applyFill="1" applyAlignment="1">
      <alignment horizontal="right"/>
    </xf>
    <xf numFmtId="165" fontId="0" fillId="0" borderId="0" xfId="1" applyNumberFormat="1" applyFont="1" applyFill="1" applyAlignment="1">
      <alignment horizontal="left" vertical="top" indent="1"/>
    </xf>
    <xf numFmtId="167" fontId="0" fillId="0" borderId="0" xfId="1" applyNumberFormat="1" applyFont="1" applyFill="1" applyAlignment="1">
      <alignment horizontal="left" vertical="top" indent="1"/>
    </xf>
    <xf numFmtId="14" fontId="0" fillId="0" borderId="0" xfId="1" applyNumberFormat="1" applyFont="1" applyFill="1" applyAlignment="1">
      <alignment horizontal="left" vertical="top" indent="1"/>
    </xf>
    <xf numFmtId="49" fontId="0" fillId="0" borderId="0" xfId="0" applyNumberFormat="1" applyFill="1" applyAlignment="1">
      <alignment horizontal="left" vertical="top" indent="1"/>
    </xf>
    <xf numFmtId="49" fontId="0" fillId="0" borderId="0" xfId="0" applyNumberFormat="1" applyFill="1" applyAlignment="1">
      <alignment vertical="top"/>
    </xf>
    <xf numFmtId="14" fontId="1" fillId="0" borderId="0" xfId="0" applyNumberFormat="1" applyFont="1" applyFill="1" applyAlignment="1">
      <alignment horizontal="left" vertical="top" indent="1"/>
    </xf>
    <xf numFmtId="167" fontId="1" fillId="0" borderId="0" xfId="0" applyNumberFormat="1" applyFont="1" applyFill="1" applyAlignment="1">
      <alignment horizontal="left" vertical="top" indent="1"/>
    </xf>
    <xf numFmtId="0" fontId="19" fillId="0" borderId="0" xfId="0" applyFont="1" applyFill="1" applyAlignment="1">
      <alignment horizontal="left" vertical="top" indent="1"/>
    </xf>
    <xf numFmtId="0" fontId="41" fillId="0" borderId="0" xfId="0" applyFont="1" applyFill="1" applyAlignment="1">
      <alignment horizontal="left" vertical="top" indent="1"/>
    </xf>
    <xf numFmtId="0" fontId="38" fillId="0" borderId="0" xfId="0" applyFont="1" applyFill="1" applyAlignment="1">
      <alignment horizontal="left" vertical="top" indent="1"/>
    </xf>
    <xf numFmtId="0" fontId="20" fillId="0" borderId="0" xfId="0" applyFont="1" applyFill="1" applyAlignment="1">
      <alignment horizontal="left" vertical="top" indent="1"/>
    </xf>
    <xf numFmtId="0" fontId="21" fillId="0" borderId="0" xfId="0" applyFont="1" applyFill="1" applyAlignment="1">
      <alignment horizontal="right" vertical="top" indent="2"/>
    </xf>
    <xf numFmtId="0" fontId="21" fillId="0" borderId="0" xfId="0" applyFont="1" applyFill="1" applyAlignment="1">
      <alignment horizontal="left" vertical="top" indent="1"/>
    </xf>
    <xf numFmtId="167" fontId="20" fillId="0" borderId="0" xfId="0" applyNumberFormat="1" applyFont="1" applyFill="1" applyAlignment="1">
      <alignment horizontal="left" vertical="top" indent="1"/>
    </xf>
    <xf numFmtId="49" fontId="20" fillId="0" borderId="0" xfId="0" applyNumberFormat="1" applyFont="1" applyFill="1" applyAlignment="1">
      <alignment horizontal="left" vertical="top" indent="1"/>
    </xf>
    <xf numFmtId="167" fontId="21" fillId="0" borderId="0" xfId="0" applyNumberFormat="1" applyFont="1" applyFill="1" applyAlignment="1">
      <alignment horizontal="left" vertical="top" indent="1"/>
    </xf>
    <xf numFmtId="167" fontId="21" fillId="0" borderId="0" xfId="0" applyNumberFormat="1" applyFont="1" applyFill="1" applyAlignment="1">
      <alignment horizontal="right" vertical="top"/>
    </xf>
    <xf numFmtId="49" fontId="21" fillId="0" borderId="0" xfId="0" applyNumberFormat="1" applyFont="1" applyFill="1" applyAlignment="1">
      <alignment horizontal="right" vertical="top" indent="1"/>
    </xf>
    <xf numFmtId="49" fontId="21" fillId="0" borderId="0" xfId="0" applyNumberFormat="1" applyFont="1" applyFill="1" applyAlignment="1">
      <alignment vertical="top"/>
    </xf>
    <xf numFmtId="49" fontId="21" fillId="0" borderId="0" xfId="0" applyNumberFormat="1" applyFont="1" applyFill="1" applyAlignment="1">
      <alignment horizontal="left" vertical="top" indent="1"/>
    </xf>
    <xf numFmtId="0" fontId="21" fillId="0" borderId="0" xfId="0" applyFont="1" applyFill="1" applyAlignment="1">
      <alignment horizontal="right" vertical="top" indent="1"/>
    </xf>
    <xf numFmtId="0" fontId="39" fillId="0" borderId="0" xfId="0" applyFont="1" applyFill="1" applyAlignment="1">
      <alignment horizontal="left" vertical="top" indent="1"/>
    </xf>
    <xf numFmtId="0" fontId="2" fillId="0" borderId="0" xfId="0" applyFont="1" applyFill="1" applyAlignment="1">
      <alignment horizontal="left" vertical="top" wrapText="1" indent="1"/>
    </xf>
    <xf numFmtId="167" fontId="2" fillId="0" borderId="0" xfId="0" applyNumberFormat="1" applyFont="1" applyFill="1" applyAlignment="1">
      <alignment horizontal="left" vertical="top" wrapText="1" indent="1"/>
    </xf>
    <xf numFmtId="49" fontId="2" fillId="0" borderId="0" xfId="0" applyNumberFormat="1" applyFont="1" applyFill="1" applyAlignment="1">
      <alignment horizontal="left" vertical="top" wrapText="1" indent="1"/>
    </xf>
    <xf numFmtId="14" fontId="2" fillId="0" borderId="0" xfId="0" applyNumberFormat="1" applyFont="1" applyFill="1" applyAlignment="1">
      <alignment horizontal="left" vertical="top" wrapText="1" indent="1"/>
    </xf>
    <xf numFmtId="0" fontId="10" fillId="0" borderId="0" xfId="0" applyFont="1" applyFill="1" applyAlignment="1">
      <alignment horizontal="left" vertical="top" wrapText="1" indent="1"/>
    </xf>
    <xf numFmtId="0" fontId="40" fillId="0" borderId="0" xfId="0" applyFont="1" applyFill="1" applyAlignment="1">
      <alignment horizontal="left" vertical="top" indent="1"/>
    </xf>
    <xf numFmtId="0" fontId="32" fillId="0" borderId="0" xfId="0" applyFont="1" applyFill="1" applyAlignment="1">
      <alignment horizontal="left" vertical="top" indent="1"/>
    </xf>
    <xf numFmtId="49" fontId="9" fillId="0" borderId="0" xfId="1" applyNumberFormat="1" applyFont="1" applyFill="1" applyAlignment="1">
      <alignment horizontal="left" vertical="top" indent="1"/>
    </xf>
    <xf numFmtId="0" fontId="30" fillId="0" borderId="0" xfId="0" applyFont="1" applyFill="1" applyAlignment="1">
      <alignment horizontal="left" indent="1"/>
    </xf>
    <xf numFmtId="0" fontId="0" fillId="0" borderId="0" xfId="0" applyFont="1" applyFill="1"/>
    <xf numFmtId="49" fontId="13" fillId="0" borderId="0" xfId="0" applyNumberFormat="1" applyFont="1" applyFill="1" applyAlignment="1">
      <alignment horizontal="left" vertical="top" indent="1"/>
    </xf>
    <xf numFmtId="14" fontId="9" fillId="0" borderId="0" xfId="1" applyNumberFormat="1" applyFont="1" applyFill="1" applyAlignment="1">
      <alignment horizontal="left" vertical="top" indent="1"/>
    </xf>
    <xf numFmtId="165" fontId="12" fillId="0" borderId="0" xfId="1" applyNumberFormat="1" applyFont="1" applyFill="1" applyAlignment="1">
      <alignment horizontal="left" vertical="top" indent="1"/>
    </xf>
    <xf numFmtId="167" fontId="12" fillId="0" borderId="0" xfId="1" applyNumberFormat="1" applyFont="1" applyFill="1" applyAlignment="1">
      <alignment horizontal="left" vertical="top" indent="1"/>
    </xf>
    <xf numFmtId="49" fontId="12" fillId="0" borderId="0" xfId="0" applyNumberFormat="1" applyFont="1" applyFill="1" applyAlignment="1">
      <alignment horizontal="left" vertical="top" indent="1"/>
    </xf>
    <xf numFmtId="167" fontId="9" fillId="0" borderId="0" xfId="1" applyNumberFormat="1" applyFont="1" applyFill="1" applyAlignment="1">
      <alignment horizontal="left" vertical="top" indent="1"/>
    </xf>
    <xf numFmtId="0" fontId="8" fillId="0" borderId="0" xfId="0" applyFont="1" applyFill="1" applyAlignment="1">
      <alignment horizontal="left" vertical="top" indent="1"/>
    </xf>
    <xf numFmtId="0" fontId="5" fillId="0" borderId="0" xfId="2" applyFont="1" applyFill="1" applyAlignment="1">
      <alignment horizontal="left" vertical="top" indent="1"/>
    </xf>
    <xf numFmtId="0" fontId="5" fillId="0" borderId="0" xfId="0" applyFont="1" applyFill="1" applyAlignment="1">
      <alignment horizontal="left" indent="1"/>
    </xf>
    <xf numFmtId="166" fontId="2" fillId="0" borderId="0" xfId="1" applyNumberFormat="1" applyFont="1" applyFill="1" applyAlignment="1">
      <alignment horizontal="left" vertical="top" indent="1"/>
    </xf>
    <xf numFmtId="49" fontId="9" fillId="0" borderId="0" xfId="0" applyNumberFormat="1" applyFont="1" applyFill="1" applyAlignment="1">
      <alignment horizontal="left" vertical="top" indent="1"/>
    </xf>
    <xf numFmtId="0" fontId="36" fillId="0" borderId="2" xfId="0" applyFont="1" applyFill="1" applyBorder="1" applyAlignment="1">
      <alignment horizontal="left" vertical="top" indent="1"/>
    </xf>
    <xf numFmtId="0" fontId="1" fillId="0" borderId="2" xfId="0" applyFont="1" applyFill="1" applyBorder="1" applyAlignment="1">
      <alignment horizontal="left" vertical="top" indent="1"/>
    </xf>
    <xf numFmtId="167" fontId="1" fillId="0" borderId="2" xfId="1" applyNumberFormat="1" applyFont="1" applyFill="1" applyBorder="1" applyAlignment="1">
      <alignment horizontal="left" vertical="top" indent="1"/>
    </xf>
    <xf numFmtId="49" fontId="1" fillId="0" borderId="2" xfId="0" applyNumberFormat="1" applyFont="1" applyFill="1" applyBorder="1" applyAlignment="1">
      <alignment horizontal="left" vertical="top" indent="1"/>
    </xf>
    <xf numFmtId="49" fontId="1" fillId="0" borderId="2" xfId="1" applyNumberFormat="1" applyFont="1" applyFill="1" applyBorder="1" applyAlignment="1">
      <alignment horizontal="left" vertical="top" indent="1"/>
    </xf>
    <xf numFmtId="0" fontId="11" fillId="0" borderId="0" xfId="0" applyFont="1" applyFill="1" applyAlignment="1">
      <alignment horizontal="left" vertical="top" indent="1"/>
    </xf>
    <xf numFmtId="0" fontId="2" fillId="0" borderId="0" xfId="0" applyFont="1" applyFill="1" applyAlignment="1">
      <alignment horizontal="left" vertical="top" indent="2"/>
    </xf>
    <xf numFmtId="168" fontId="1" fillId="0" borderId="0" xfId="1" applyNumberFormat="1" applyFont="1" applyFill="1" applyAlignment="1">
      <alignment horizontal="left" vertical="top" indent="1"/>
    </xf>
    <xf numFmtId="49" fontId="2" fillId="0" borderId="0" xfId="1" applyNumberFormat="1" applyFont="1" applyFill="1" applyAlignment="1">
      <alignment horizontal="left" vertical="top" indent="1"/>
    </xf>
    <xf numFmtId="0" fontId="2" fillId="0" borderId="1" xfId="0" applyFont="1" applyFill="1" applyBorder="1" applyAlignment="1">
      <alignment horizontal="left" vertical="top" indent="2"/>
    </xf>
    <xf numFmtId="0" fontId="2" fillId="0" borderId="1" xfId="0" applyFont="1" applyFill="1" applyBorder="1" applyAlignment="1">
      <alignment horizontal="left" vertical="top" indent="1"/>
    </xf>
    <xf numFmtId="165" fontId="2" fillId="0" borderId="1" xfId="1" applyNumberFormat="1" applyFont="1" applyFill="1" applyBorder="1" applyAlignment="1">
      <alignment horizontal="left" vertical="top" indent="1"/>
    </xf>
    <xf numFmtId="49" fontId="2" fillId="0" borderId="0" xfId="1" applyNumberFormat="1" applyFont="1" applyFill="1" applyBorder="1" applyAlignment="1">
      <alignment horizontal="left" vertical="top" indent="1"/>
    </xf>
    <xf numFmtId="165" fontId="35" fillId="0" borderId="0" xfId="1" applyNumberFormat="1" applyFont="1" applyFill="1" applyBorder="1" applyAlignment="1">
      <alignment horizontal="left" vertical="top" indent="1"/>
    </xf>
    <xf numFmtId="167" fontId="2" fillId="0" borderId="0" xfId="1" applyNumberFormat="1" applyFont="1" applyFill="1" applyBorder="1" applyAlignment="1">
      <alignment horizontal="left" vertical="top" indent="1"/>
    </xf>
    <xf numFmtId="167" fontId="2" fillId="0" borderId="0" xfId="0" applyNumberFormat="1" applyFont="1" applyFill="1" applyAlignment="1">
      <alignment horizontal="left" vertical="top" indent="1"/>
    </xf>
    <xf numFmtId="49" fontId="2" fillId="0" borderId="0" xfId="0" applyNumberFormat="1" applyFont="1" applyFill="1" applyAlignment="1">
      <alignment horizontal="left" vertical="top" indent="1"/>
    </xf>
    <xf numFmtId="49" fontId="2" fillId="0" borderId="0" xfId="1" applyNumberFormat="1" applyFont="1" applyFill="1" applyAlignment="1">
      <alignment vertical="top"/>
    </xf>
    <xf numFmtId="167" fontId="14" fillId="0" borderId="0" xfId="0" applyNumberFormat="1" applyFont="1" applyFill="1" applyAlignment="1">
      <alignment horizontal="left" vertical="top" indent="1"/>
    </xf>
  </cellXfs>
  <cellStyles count="7">
    <cellStyle name="Обычный" xfId="0" builtinId="0"/>
    <cellStyle name="Обычный 2" xfId="3"/>
    <cellStyle name="Обычный 3" xfId="4"/>
    <cellStyle name="Обычный 3 2" xfId="6"/>
    <cellStyle name="Обычный 4" xfId="5"/>
    <cellStyle name="Обычный_Лист1" xfId="2"/>
    <cellStyle name="Финансовый" xfId="1" builtinId="3"/>
  </cellStyles>
  <dxfs count="3"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theme="3" tint="0.80001220740379042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theme="3" tint="0.80001220740379042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theme="3" tint="0.80001220740379042"/>
          </stop>
        </gradientFill>
      </fill>
    </dxf>
  </dxfs>
  <tableStyles count="0" defaultTableStyle="TableStyleMedium2" defaultPivotStyle="PivotStyleLight16"/>
  <colors>
    <mruColors>
      <color rgb="FFFFFFCC"/>
      <color rgb="FF99FFCC"/>
      <color rgb="FFCCFFFF"/>
      <color rgb="FFFFCCCC"/>
      <color rgb="FF0000FF"/>
      <color rgb="FF00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9"/>
  <sheetViews>
    <sheetView showGridLines="0" workbookViewId="0">
      <selection activeCell="A9" sqref="A9"/>
    </sheetView>
  </sheetViews>
  <sheetFormatPr defaultRowHeight="14.4" x14ac:dyDescent="0.3"/>
  <cols>
    <col min="1" max="1" width="12.88671875" customWidth="1"/>
    <col min="2" max="2" width="13.44140625" bestFit="1" customWidth="1"/>
    <col min="3" max="3" width="15.6640625" customWidth="1"/>
    <col min="4" max="4" width="16.109375" bestFit="1" customWidth="1"/>
  </cols>
  <sheetData>
    <row r="1" spans="1:5" s="1" customFormat="1" ht="22.5" customHeight="1" x14ac:dyDescent="0.3">
      <c r="A1" s="3" t="s">
        <v>18</v>
      </c>
      <c r="B1" s="3" t="s">
        <v>20</v>
      </c>
      <c r="C1" s="3" t="s">
        <v>19</v>
      </c>
      <c r="D1" s="3" t="s">
        <v>29</v>
      </c>
    </row>
    <row r="2" spans="1:5" x14ac:dyDescent="0.3">
      <c r="A2" s="2"/>
    </row>
    <row r="3" spans="1:5" x14ac:dyDescent="0.3">
      <c r="A3" s="5" t="s">
        <v>14</v>
      </c>
      <c r="B3" s="6" t="s">
        <v>21</v>
      </c>
      <c r="C3" s="6" t="s">
        <v>26</v>
      </c>
      <c r="D3" s="6" t="s">
        <v>30</v>
      </c>
      <c r="E3" s="6"/>
    </row>
    <row r="4" spans="1:5" x14ac:dyDescent="0.3">
      <c r="A4" s="5" t="s">
        <v>15</v>
      </c>
      <c r="B4" s="6" t="s">
        <v>22</v>
      </c>
      <c r="C4" s="6" t="s">
        <v>189</v>
      </c>
      <c r="D4" s="6" t="s">
        <v>67</v>
      </c>
      <c r="E4" s="6"/>
    </row>
    <row r="5" spans="1:5" x14ac:dyDescent="0.3">
      <c r="A5" s="5" t="s">
        <v>16</v>
      </c>
      <c r="B5" t="s">
        <v>80</v>
      </c>
      <c r="C5" s="6" t="s">
        <v>25</v>
      </c>
      <c r="D5" t="s">
        <v>31</v>
      </c>
      <c r="E5" s="6"/>
    </row>
    <row r="6" spans="1:5" x14ac:dyDescent="0.3">
      <c r="A6" s="5" t="s">
        <v>146</v>
      </c>
      <c r="B6" s="6" t="s">
        <v>24</v>
      </c>
      <c r="C6" s="6"/>
      <c r="D6" t="s">
        <v>32</v>
      </c>
      <c r="E6" s="6"/>
    </row>
    <row r="7" spans="1:5" x14ac:dyDescent="0.3">
      <c r="A7" s="5" t="s">
        <v>190</v>
      </c>
      <c r="B7" s="6"/>
    </row>
    <row r="8" spans="1:5" x14ac:dyDescent="0.3">
      <c r="A8" s="5" t="s">
        <v>17</v>
      </c>
    </row>
    <row r="9" spans="1:5" x14ac:dyDescent="0.3">
      <c r="A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theme="4" tint="0.59999389629810485"/>
    <outlinePr summaryBelow="0"/>
    <pageSetUpPr fitToPage="1"/>
  </sheetPr>
  <dimension ref="A1:BA69"/>
  <sheetViews>
    <sheetView showGridLines="0" tabSelected="1" zoomScaleNormal="100" workbookViewId="0">
      <pane xSplit="8" ySplit="11" topLeftCell="I12" activePane="bottomRight" state="frozen"/>
      <selection activeCell="C7" sqref="C7"/>
      <selection pane="topRight" activeCell="C7" sqref="C7"/>
      <selection pane="bottomLeft" activeCell="C7" sqref="C7"/>
      <selection pane="bottomRight" activeCell="W50" sqref="W50"/>
    </sheetView>
  </sheetViews>
  <sheetFormatPr defaultColWidth="9.109375" defaultRowHeight="13.8" outlineLevelRow="1" outlineLevelCol="1" x14ac:dyDescent="0.3"/>
  <cols>
    <col min="1" max="1" width="35.44140625" style="46" customWidth="1"/>
    <col min="2" max="2" width="19.109375" style="36" hidden="1" customWidth="1" outlineLevel="1"/>
    <col min="3" max="3" width="16" style="36" hidden="1" customWidth="1" outlineLevel="1"/>
    <col min="4" max="4" width="25.44140625" style="36" customWidth="1" collapsed="1"/>
    <col min="5" max="5" width="17.88671875" style="36" hidden="1" customWidth="1" outlineLevel="1"/>
    <col min="6" max="6" width="42.5546875" style="36" hidden="1" customWidth="1" outlineLevel="1"/>
    <col min="7" max="7" width="30.5546875" style="36" customWidth="1" collapsed="1"/>
    <col min="8" max="8" width="15.44140625" style="36" hidden="1" customWidth="1" outlineLevel="1"/>
    <col min="9" max="9" width="17.109375" style="36" customWidth="1" collapsed="1"/>
    <col min="10" max="10" width="10.6640625" style="36" customWidth="1"/>
    <col min="11" max="11" width="10.6640625" style="4" customWidth="1"/>
    <col min="12" max="12" width="10.109375" style="13" customWidth="1"/>
    <col min="13" max="13" width="16.5546875" style="4" bestFit="1" customWidth="1"/>
    <col min="14" max="14" width="12" style="4" customWidth="1"/>
    <col min="15" max="15" width="24.109375" style="14" hidden="1" customWidth="1" outlineLevel="1"/>
    <col min="16" max="16" width="13.88671875" style="4" hidden="1" customWidth="1" outlineLevel="1"/>
    <col min="17" max="17" width="19.33203125" style="44" hidden="1" customWidth="1" outlineLevel="1"/>
    <col min="18" max="18" width="31.109375" style="4" customWidth="1" collapsed="1"/>
    <col min="19" max="19" width="9.6640625" style="4" customWidth="1"/>
    <col min="20" max="22" width="10.5546875" style="4" customWidth="1"/>
    <col min="23" max="23" width="16.88671875" style="4" customWidth="1"/>
    <col min="24" max="24" width="9.33203125" style="36" customWidth="1"/>
    <col min="25" max="26" width="11.44140625" style="36" customWidth="1"/>
    <col min="27" max="27" width="27" style="49" hidden="1" customWidth="1" outlineLevel="1"/>
    <col min="28" max="28" width="22.6640625" style="44" customWidth="1" collapsed="1"/>
    <col min="29" max="29" width="9.109375" style="36"/>
    <col min="30" max="30" width="9.5546875" style="36" customWidth="1"/>
    <col min="31" max="31" width="10.88671875" style="36" customWidth="1"/>
    <col min="32" max="32" width="24" style="36" hidden="1" customWidth="1" outlineLevel="1"/>
    <col min="33" max="33" width="21.5546875" style="36" customWidth="1" collapsed="1"/>
    <col min="34" max="34" width="21.6640625" style="36" customWidth="1"/>
    <col min="35" max="35" width="9.33203125" style="36" customWidth="1"/>
    <col min="36" max="36" width="10" style="36" bestFit="1" customWidth="1"/>
    <col min="37" max="37" width="11.6640625" style="36" customWidth="1"/>
    <col min="38" max="38" width="25.5546875" style="36" customWidth="1"/>
    <col min="39" max="40" width="9.109375" style="36"/>
    <col min="41" max="41" width="10.88671875" style="36" customWidth="1"/>
    <col min="42" max="42" width="23.109375" style="36" customWidth="1"/>
    <col min="43" max="43" width="9.109375" style="36"/>
    <col min="44" max="44" width="12.88671875" style="36" customWidth="1"/>
    <col min="45" max="45" width="11.5546875" style="36" customWidth="1"/>
    <col min="46" max="47" width="9.109375" style="36"/>
    <col min="48" max="48" width="17.88671875" style="36" customWidth="1"/>
    <col min="49" max="49" width="29" style="36" customWidth="1"/>
    <col min="50" max="50" width="14.33203125" style="36" customWidth="1"/>
    <col min="51" max="51" width="15.5546875" style="36" customWidth="1"/>
    <col min="52" max="53" width="17.33203125" style="36" customWidth="1"/>
    <col min="54" max="16384" width="9.109375" style="36"/>
  </cols>
  <sheetData>
    <row r="1" spans="1:53" ht="18" outlineLevel="1" x14ac:dyDescent="0.3">
      <c r="D1" s="48" t="s">
        <v>135</v>
      </c>
    </row>
    <row r="2" spans="1:53" s="51" customFormat="1" ht="14.4" x14ac:dyDescent="0.3">
      <c r="A2" s="50">
        <v>44400</v>
      </c>
      <c r="D2" s="52" t="s">
        <v>90</v>
      </c>
      <c r="G2" s="53">
        <v>44400</v>
      </c>
      <c r="J2" s="54" t="s">
        <v>134</v>
      </c>
      <c r="K2" s="55"/>
      <c r="L2" s="56"/>
      <c r="M2" s="55"/>
      <c r="N2" s="55"/>
      <c r="O2" s="57"/>
      <c r="P2" s="55"/>
      <c r="Q2" s="58"/>
      <c r="R2" s="55"/>
      <c r="S2" s="55"/>
      <c r="T2" s="55"/>
      <c r="U2" s="55"/>
      <c r="V2" s="55"/>
      <c r="W2" s="55"/>
      <c r="AA2" s="59"/>
      <c r="AB2" s="58"/>
    </row>
    <row r="3" spans="1:53" outlineLevel="1" x14ac:dyDescent="0.3">
      <c r="J3" s="36" t="s">
        <v>14</v>
      </c>
      <c r="K3" s="36">
        <v>1</v>
      </c>
      <c r="L3" s="36"/>
      <c r="M3" s="36"/>
      <c r="N3" s="36"/>
      <c r="O3" s="60"/>
      <c r="P3" s="36"/>
      <c r="R3" s="36"/>
      <c r="S3" s="36"/>
      <c r="T3" s="36"/>
      <c r="U3" s="36"/>
      <c r="V3" s="36"/>
      <c r="W3" s="36"/>
    </row>
    <row r="4" spans="1:53" outlineLevel="1" x14ac:dyDescent="0.3">
      <c r="J4" s="36" t="s">
        <v>15</v>
      </c>
      <c r="K4" s="36">
        <v>1.2</v>
      </c>
      <c r="L4" s="61"/>
      <c r="M4" s="36"/>
      <c r="N4" s="36"/>
      <c r="O4" s="60"/>
      <c r="P4" s="36"/>
      <c r="R4" s="36"/>
      <c r="S4" s="36"/>
      <c r="T4" s="36"/>
      <c r="U4" s="36"/>
      <c r="V4" s="36"/>
      <c r="W4" s="36"/>
    </row>
    <row r="5" spans="1:53" outlineLevel="1" x14ac:dyDescent="0.3">
      <c r="D5" s="62"/>
      <c r="J5" s="36" t="s">
        <v>16</v>
      </c>
      <c r="K5" s="36">
        <v>27.5</v>
      </c>
      <c r="L5" s="61"/>
      <c r="M5" s="36"/>
      <c r="N5" s="36"/>
      <c r="O5" s="60"/>
      <c r="P5" s="36"/>
      <c r="R5" s="36"/>
      <c r="S5" s="36"/>
      <c r="T5" s="36"/>
      <c r="U5" s="36"/>
      <c r="V5" s="36"/>
      <c r="W5" s="36"/>
    </row>
    <row r="6" spans="1:53" outlineLevel="1" x14ac:dyDescent="0.3">
      <c r="D6" s="62"/>
      <c r="J6" s="36" t="s">
        <v>146</v>
      </c>
      <c r="K6" s="36">
        <v>3.7</v>
      </c>
      <c r="L6" s="61"/>
      <c r="M6" s="36"/>
      <c r="N6" s="36"/>
      <c r="O6" s="60"/>
      <c r="P6" s="36"/>
      <c r="R6" s="36"/>
      <c r="S6" s="36"/>
      <c r="T6" s="36"/>
      <c r="U6" s="36"/>
      <c r="V6" s="36"/>
      <c r="W6" s="36"/>
    </row>
    <row r="7" spans="1:53" outlineLevel="1" x14ac:dyDescent="0.3">
      <c r="J7" s="36" t="s">
        <v>17</v>
      </c>
      <c r="K7" s="36">
        <v>6.5</v>
      </c>
      <c r="L7" s="61"/>
      <c r="M7" s="36"/>
      <c r="N7" s="36"/>
      <c r="O7" s="60"/>
      <c r="P7" s="36"/>
      <c r="R7" s="36"/>
      <c r="S7" s="36"/>
      <c r="T7" s="36"/>
      <c r="U7" s="36"/>
      <c r="V7" s="36"/>
      <c r="W7" s="36"/>
    </row>
    <row r="8" spans="1:53" ht="15" x14ac:dyDescent="0.3">
      <c r="D8" s="63" t="s">
        <v>177</v>
      </c>
      <c r="J8" s="36" t="s">
        <v>190</v>
      </c>
      <c r="K8" s="36">
        <v>301</v>
      </c>
      <c r="L8" s="61"/>
      <c r="M8" s="36"/>
      <c r="N8" s="36"/>
      <c r="O8" s="60"/>
      <c r="P8" s="36"/>
      <c r="R8" s="36"/>
      <c r="S8" s="36"/>
      <c r="T8" s="36"/>
      <c r="U8" s="36"/>
      <c r="V8" s="36"/>
      <c r="W8" s="36"/>
    </row>
    <row r="9" spans="1:53" s="65" customFormat="1" ht="17.399999999999999" x14ac:dyDescent="0.3">
      <c r="A9" s="64"/>
      <c r="D9" s="35"/>
      <c r="I9" s="66" t="s">
        <v>59</v>
      </c>
      <c r="J9" s="67" t="s">
        <v>155</v>
      </c>
      <c r="L9" s="68"/>
      <c r="Q9" s="69"/>
      <c r="R9" s="70" t="s">
        <v>87</v>
      </c>
      <c r="S9" s="70" t="s">
        <v>157</v>
      </c>
      <c r="T9" s="70"/>
      <c r="U9" s="70"/>
      <c r="V9" s="70"/>
      <c r="W9" s="71" t="s">
        <v>87</v>
      </c>
      <c r="X9" s="67" t="s">
        <v>156</v>
      </c>
      <c r="Z9" s="72"/>
      <c r="AA9" s="73"/>
      <c r="AB9" s="74" t="s">
        <v>87</v>
      </c>
      <c r="AC9" s="67" t="s">
        <v>143</v>
      </c>
      <c r="AD9" s="67"/>
      <c r="AE9" s="67"/>
      <c r="AF9" s="67"/>
      <c r="AG9" s="67" t="s">
        <v>87</v>
      </c>
      <c r="AH9" s="67" t="s">
        <v>61</v>
      </c>
      <c r="AI9" s="67" t="s">
        <v>58</v>
      </c>
      <c r="AM9" s="67" t="s">
        <v>60</v>
      </c>
      <c r="AS9" s="75" t="s">
        <v>178</v>
      </c>
    </row>
    <row r="10" spans="1:53" s="47" customFormat="1" ht="36" customHeight="1" x14ac:dyDescent="0.3">
      <c r="A10" s="76" t="s">
        <v>159</v>
      </c>
      <c r="B10" s="40" t="s">
        <v>29</v>
      </c>
      <c r="C10" s="40" t="s">
        <v>68</v>
      </c>
      <c r="D10" s="47" t="s">
        <v>76</v>
      </c>
      <c r="E10" s="47" t="s">
        <v>8</v>
      </c>
      <c r="F10" s="47" t="s">
        <v>7</v>
      </c>
      <c r="G10" s="47" t="str">
        <f>"&lt;&lt; " &amp;F10 &amp;" (" &amp;E10 &amp;")"</f>
        <v>&lt;&lt; Company name (Jurisdiction)</v>
      </c>
      <c r="H10" s="47" t="s">
        <v>13</v>
      </c>
      <c r="I10" s="47" t="s">
        <v>77</v>
      </c>
      <c r="J10" s="77" t="s">
        <v>18</v>
      </c>
      <c r="K10" s="77" t="s">
        <v>72</v>
      </c>
      <c r="L10" s="78" t="s">
        <v>73</v>
      </c>
      <c r="M10" s="77" t="s">
        <v>19</v>
      </c>
      <c r="N10" s="79" t="s">
        <v>74</v>
      </c>
      <c r="O10" s="80" t="s">
        <v>23</v>
      </c>
      <c r="P10" s="77" t="s">
        <v>20</v>
      </c>
      <c r="Q10" s="79" t="s">
        <v>81</v>
      </c>
      <c r="R10" s="77" t="s">
        <v>35</v>
      </c>
      <c r="S10" s="77" t="s">
        <v>18</v>
      </c>
      <c r="T10" s="81" t="s">
        <v>78</v>
      </c>
      <c r="U10" s="79" t="s">
        <v>69</v>
      </c>
      <c r="V10" s="80" t="s">
        <v>23</v>
      </c>
      <c r="W10" s="77" t="s">
        <v>27</v>
      </c>
      <c r="X10" s="77" t="s">
        <v>18</v>
      </c>
      <c r="Y10" s="81" t="s">
        <v>78</v>
      </c>
      <c r="Z10" s="79" t="s">
        <v>69</v>
      </c>
      <c r="AA10" s="79" t="s">
        <v>23</v>
      </c>
      <c r="AB10" s="77" t="s">
        <v>53</v>
      </c>
      <c r="AC10" s="77" t="s">
        <v>18</v>
      </c>
      <c r="AD10" s="81" t="s">
        <v>78</v>
      </c>
      <c r="AE10" s="79" t="s">
        <v>69</v>
      </c>
      <c r="AF10" s="79" t="s">
        <v>23</v>
      </c>
      <c r="AG10" s="77" t="s">
        <v>88</v>
      </c>
      <c r="AI10" s="77" t="s">
        <v>18</v>
      </c>
      <c r="AJ10" s="81" t="s">
        <v>78</v>
      </c>
      <c r="AK10" s="79" t="s">
        <v>69</v>
      </c>
      <c r="AL10" s="47" t="s">
        <v>27</v>
      </c>
      <c r="AM10" s="77" t="s">
        <v>18</v>
      </c>
      <c r="AN10" s="81" t="s">
        <v>78</v>
      </c>
      <c r="AO10" s="79" t="s">
        <v>69</v>
      </c>
      <c r="AP10" s="47" t="s">
        <v>27</v>
      </c>
      <c r="AQ10" s="77" t="s">
        <v>18</v>
      </c>
      <c r="AR10" s="77" t="s">
        <v>66</v>
      </c>
      <c r="AS10" s="78" t="s">
        <v>65</v>
      </c>
      <c r="AT10" s="77" t="s">
        <v>64</v>
      </c>
      <c r="AU10" s="77" t="s">
        <v>35</v>
      </c>
      <c r="AV10" s="47" t="s">
        <v>27</v>
      </c>
      <c r="AW10" s="47" t="s">
        <v>28</v>
      </c>
      <c r="AX10" s="47" t="s">
        <v>181</v>
      </c>
      <c r="AY10" s="47" t="s">
        <v>182</v>
      </c>
      <c r="AZ10" s="47" t="s">
        <v>183</v>
      </c>
      <c r="BA10" s="47" t="s">
        <v>184</v>
      </c>
    </row>
    <row r="11" spans="1:53" s="83" customFormat="1" ht="18" customHeight="1" x14ac:dyDescent="0.3">
      <c r="A11" s="82" t="s">
        <v>91</v>
      </c>
      <c r="B11" s="82" t="s">
        <v>92</v>
      </c>
      <c r="C11" s="82" t="s">
        <v>93</v>
      </c>
      <c r="D11" s="82" t="s">
        <v>94</v>
      </c>
      <c r="E11" s="82" t="s">
        <v>95</v>
      </c>
      <c r="F11" s="82" t="s">
        <v>96</v>
      </c>
      <c r="G11" s="82" t="s">
        <v>97</v>
      </c>
      <c r="H11" s="82" t="s">
        <v>98</v>
      </c>
      <c r="I11" s="82" t="s">
        <v>99</v>
      </c>
      <c r="J11" s="82" t="s">
        <v>100</v>
      </c>
      <c r="K11" s="82" t="s">
        <v>101</v>
      </c>
      <c r="L11" s="82" t="s">
        <v>102</v>
      </c>
      <c r="M11" s="82" t="s">
        <v>103</v>
      </c>
      <c r="N11" s="82" t="s">
        <v>104</v>
      </c>
      <c r="O11" s="82" t="s">
        <v>105</v>
      </c>
      <c r="P11" s="82" t="s">
        <v>106</v>
      </c>
      <c r="Q11" s="82" t="s">
        <v>107</v>
      </c>
      <c r="R11" s="82" t="s">
        <v>108</v>
      </c>
      <c r="S11" s="82" t="s">
        <v>109</v>
      </c>
      <c r="T11" s="82" t="s">
        <v>110</v>
      </c>
      <c r="U11" s="82" t="s">
        <v>111</v>
      </c>
      <c r="V11" s="82" t="s">
        <v>112</v>
      </c>
      <c r="W11" s="82" t="s">
        <v>113</v>
      </c>
      <c r="X11" s="82" t="s">
        <v>114</v>
      </c>
      <c r="Y11" s="82" t="s">
        <v>115</v>
      </c>
      <c r="Z11" s="82" t="s">
        <v>116</v>
      </c>
      <c r="AA11" s="82" t="s">
        <v>117</v>
      </c>
      <c r="AB11" s="82" t="s">
        <v>118</v>
      </c>
      <c r="AC11" s="82" t="s">
        <v>119</v>
      </c>
      <c r="AD11" s="82" t="s">
        <v>120</v>
      </c>
      <c r="AE11" s="82" t="s">
        <v>121</v>
      </c>
      <c r="AF11" s="82" t="s">
        <v>122</v>
      </c>
      <c r="AG11" s="82" t="s">
        <v>123</v>
      </c>
      <c r="AH11" s="82" t="s">
        <v>124</v>
      </c>
      <c r="AI11" s="82" t="s">
        <v>125</v>
      </c>
      <c r="AJ11" s="82" t="s">
        <v>126</v>
      </c>
      <c r="AK11" s="82" t="s">
        <v>127</v>
      </c>
      <c r="AL11" s="82" t="s">
        <v>128</v>
      </c>
      <c r="AM11" s="82" t="s">
        <v>129</v>
      </c>
      <c r="AN11" s="82" t="s">
        <v>130</v>
      </c>
      <c r="AO11" s="82" t="s">
        <v>131</v>
      </c>
      <c r="AP11" s="82" t="s">
        <v>132</v>
      </c>
      <c r="AQ11" s="82" t="s">
        <v>133</v>
      </c>
      <c r="AR11" s="82" t="s">
        <v>160</v>
      </c>
      <c r="AS11" s="82" t="s">
        <v>161</v>
      </c>
      <c r="AT11" s="82" t="s">
        <v>162</v>
      </c>
      <c r="AU11" s="82" t="s">
        <v>163</v>
      </c>
      <c r="AV11" s="82" t="s">
        <v>164</v>
      </c>
      <c r="AW11" s="82" t="s">
        <v>165</v>
      </c>
      <c r="AX11" s="82" t="s">
        <v>185</v>
      </c>
      <c r="AY11" s="82" t="s">
        <v>186</v>
      </c>
      <c r="AZ11" s="82" t="s">
        <v>187</v>
      </c>
      <c r="BA11" s="82" t="s">
        <v>188</v>
      </c>
    </row>
    <row r="12" spans="1:53" s="10" customFormat="1" hidden="1" x14ac:dyDescent="0.3">
      <c r="A12" s="10" t="s">
        <v>166</v>
      </c>
      <c r="E12" s="9" t="s">
        <v>0</v>
      </c>
      <c r="F12" s="10" t="s">
        <v>49</v>
      </c>
      <c r="G12" s="10" t="str">
        <f t="shared" ref="G12:G51" si="0">F12 &amp;" (" &amp;E12 &amp;")"</f>
        <v>*** (Bulgaria)</v>
      </c>
      <c r="J12" s="15"/>
      <c r="K12" s="15"/>
      <c r="L12" s="16"/>
      <c r="M12" s="15"/>
      <c r="N12" s="29">
        <f>SUM(N13)</f>
        <v>0</v>
      </c>
      <c r="O12" s="29"/>
      <c r="P12" s="29"/>
      <c r="Q12" s="29"/>
      <c r="R12" s="29"/>
      <c r="S12" s="29"/>
      <c r="T12" s="30">
        <f>SUM(T13)</f>
        <v>0</v>
      </c>
      <c r="U12" s="29">
        <f>SUM(U13)</f>
        <v>0</v>
      </c>
      <c r="V12" s="29"/>
      <c r="W12" s="29"/>
      <c r="X12" s="29"/>
      <c r="Y12" s="30">
        <f>SUM(Y13)</f>
        <v>0</v>
      </c>
      <c r="Z12" s="29">
        <f>SUM(Z13)</f>
        <v>0</v>
      </c>
      <c r="AA12" s="29"/>
      <c r="AB12" s="29"/>
      <c r="AC12" s="29"/>
      <c r="AD12" s="30">
        <f>SUM(AD13)</f>
        <v>0</v>
      </c>
      <c r="AE12" s="29">
        <f>SUM(AE13)</f>
        <v>0</v>
      </c>
      <c r="AF12" s="29"/>
      <c r="AG12" s="29"/>
      <c r="AH12" s="29"/>
      <c r="AI12" s="29"/>
      <c r="AJ12" s="30">
        <f>SUM(AJ13)</f>
        <v>0</v>
      </c>
      <c r="AK12" s="29">
        <f>SUM(AK13)</f>
        <v>0</v>
      </c>
      <c r="AL12" s="29"/>
      <c r="AM12" s="29"/>
      <c r="AN12" s="30">
        <f>SUM(AN13)</f>
        <v>0</v>
      </c>
      <c r="AO12" s="29">
        <f>SUM(AO13)</f>
        <v>0</v>
      </c>
      <c r="AP12" s="29"/>
      <c r="AQ12" s="29"/>
      <c r="AR12" s="30">
        <f>SUM(AR13)</f>
        <v>25</v>
      </c>
      <c r="AS12" s="29">
        <f>SUM(AS13)</f>
        <v>25</v>
      </c>
      <c r="AT12" s="15"/>
      <c r="AU12" s="15"/>
    </row>
    <row r="13" spans="1:53" outlineLevel="1" x14ac:dyDescent="0.3">
      <c r="F13" s="37"/>
      <c r="G13" s="47"/>
      <c r="I13" s="37"/>
      <c r="J13" s="36" t="s">
        <v>15</v>
      </c>
      <c r="L13" s="13">
        <f>_xlfn.IFS(J13=$J$3,K13*$K$3,J13=$J$4,K13*$K$4,J13=$J$5,K13/$K$5,J13=$J$7,K13/$K$7,J13=$J$6,K13/$K$6)</f>
        <v>0</v>
      </c>
      <c r="M13" s="31" t="s">
        <v>26</v>
      </c>
      <c r="N13" s="31">
        <f>_xlfn.IFS(M13="Per Month",L13*12,M13="Per Year",L13)</f>
        <v>0</v>
      </c>
      <c r="O13" s="14" t="s">
        <v>36</v>
      </c>
      <c r="P13" s="8" t="s">
        <v>21</v>
      </c>
      <c r="Q13" s="44" t="s">
        <v>11</v>
      </c>
      <c r="R13" s="8" t="s">
        <v>33</v>
      </c>
      <c r="S13" s="36" t="s">
        <v>14</v>
      </c>
      <c r="T13" s="4">
        <v>0</v>
      </c>
      <c r="U13" s="13">
        <f>_xlfn.IFS(S13=$J$3,T13*$K$3,S13=$J$4,T13*$K$4,S13=$J$5,T13/$K$5,S13=$J$7,T13/$K$7,S13=$J$6,T13/$K$6)</f>
        <v>0</v>
      </c>
      <c r="V13" s="8" t="s">
        <v>11</v>
      </c>
      <c r="W13" s="8" t="s">
        <v>11</v>
      </c>
      <c r="X13" s="36" t="s">
        <v>15</v>
      </c>
      <c r="Y13" s="4"/>
      <c r="Z13" s="13">
        <f>_xlfn.IFS(X13=$J$3,Y13*$K$3,X13=$J$4,Y13*$K$4,X13=$J$5,Y13/$K$5,X13=$J$7,Y13/$K$7,X13=$J$6,Y13/$K$6)</f>
        <v>0</v>
      </c>
      <c r="AA13" s="84" t="s">
        <v>55</v>
      </c>
      <c r="AB13" s="84"/>
      <c r="AC13" s="36" t="s">
        <v>14</v>
      </c>
      <c r="AD13" s="4">
        <v>0</v>
      </c>
      <c r="AE13" s="13">
        <f>_xlfn.IFS(AC13=$J$3,AD13*$K$3,AC13=$J$4,AD13*$K$4,AC13=$J$5,AD13/$K$5,AC13=$J$7,AD13/$K$7,AC13=$J$6,AD13/$K$6)</f>
        <v>0</v>
      </c>
      <c r="AF13" s="13"/>
      <c r="AH13" s="36" t="s">
        <v>10</v>
      </c>
      <c r="AI13" s="36" t="s">
        <v>15</v>
      </c>
      <c r="AJ13" s="4">
        <v>0</v>
      </c>
      <c r="AK13" s="13">
        <f>_xlfn.IFS(AI13=$J$3,AJ13*$K$3,AI13=$J$4,AJ13*$K$4,AI13=$J$5,AJ13/$K$5,AI13=$J$7,AJ13/$K$7,AI13=$J$6,AJ13/$K$6)</f>
        <v>0</v>
      </c>
      <c r="AL13" s="36" t="s">
        <v>10</v>
      </c>
      <c r="AM13" s="36" t="s">
        <v>14</v>
      </c>
      <c r="AN13" s="4">
        <v>0</v>
      </c>
      <c r="AO13" s="13">
        <f>_xlfn.IFS(AM13=$J$3,AN13*$K$3,AM13=$J$4,AN13*$K$4,AM13=$J$5,AN13/$K$5,AM13=$J$7,AN13/$K$7,AM13=$J$6,AN13/$K$6)</f>
        <v>0</v>
      </c>
      <c r="AP13" s="36" t="s">
        <v>10</v>
      </c>
      <c r="AQ13" s="36" t="s">
        <v>14</v>
      </c>
      <c r="AR13" s="4">
        <v>25</v>
      </c>
      <c r="AS13" s="13">
        <f>_xlfn.IFS(AQ13=$J$3,AR13*$K$3,AQ13=$J$4,AR13*$K$4,AQ13=$J$5,AR13/$K$5,AQ13=$J$7,AR13/$K$7,AQ13=$J$6,AR13/$K$6)</f>
        <v>25</v>
      </c>
      <c r="AT13" s="13"/>
      <c r="AU13" s="13"/>
      <c r="AV13" s="36" t="s">
        <v>63</v>
      </c>
    </row>
    <row r="14" spans="1:53" s="9" customFormat="1" hidden="1" x14ac:dyDescent="0.3">
      <c r="A14" s="9" t="s">
        <v>167</v>
      </c>
      <c r="E14" s="10" t="s">
        <v>144</v>
      </c>
      <c r="F14" s="10" t="s">
        <v>49</v>
      </c>
      <c r="G14" s="24" t="str">
        <f>F14 &amp;" (" &amp;E14 &amp;")"</f>
        <v>*** (Canada)</v>
      </c>
      <c r="I14" s="17"/>
      <c r="K14" s="22"/>
      <c r="L14" s="19"/>
      <c r="M14" s="21"/>
      <c r="N14" s="29">
        <f>SUM(N15)</f>
        <v>0</v>
      </c>
      <c r="O14" s="29"/>
      <c r="P14" s="29"/>
      <c r="Q14" s="33"/>
      <c r="R14" s="29"/>
      <c r="S14" s="29"/>
      <c r="T14" s="30">
        <f>SUM(T15)</f>
        <v>0</v>
      </c>
      <c r="U14" s="29">
        <f>SUM(U15)</f>
        <v>0</v>
      </c>
      <c r="V14" s="29"/>
      <c r="W14" s="29"/>
      <c r="X14" s="29"/>
      <c r="Y14" s="30">
        <f>SUM(Y15)</f>
        <v>0</v>
      </c>
      <c r="Z14" s="29">
        <f>SUM(Z15)</f>
        <v>0</v>
      </c>
      <c r="AA14" s="29"/>
      <c r="AB14" s="29"/>
      <c r="AC14" s="29"/>
      <c r="AD14" s="30">
        <f>SUM(AD15)</f>
        <v>0</v>
      </c>
      <c r="AE14" s="29">
        <f>SUM(AE15)</f>
        <v>0</v>
      </c>
      <c r="AF14" s="29"/>
      <c r="AG14" s="29"/>
      <c r="AH14" s="29"/>
      <c r="AI14" s="29"/>
      <c r="AJ14" s="30">
        <f>SUM(AJ15)</f>
        <v>0</v>
      </c>
      <c r="AK14" s="29">
        <f>SUM(AK15)</f>
        <v>0</v>
      </c>
      <c r="AL14" s="29"/>
      <c r="AM14" s="29"/>
      <c r="AN14" s="30">
        <f>SUM(AN15)</f>
        <v>0</v>
      </c>
      <c r="AO14" s="29">
        <f>SUM(AO15)</f>
        <v>0</v>
      </c>
      <c r="AP14" s="29"/>
      <c r="AQ14" s="29"/>
      <c r="AR14" s="30">
        <f>SUM(AR15)</f>
        <v>0</v>
      </c>
      <c r="AS14" s="29">
        <f>SUM(AS15)</f>
        <v>0</v>
      </c>
      <c r="AT14" s="19"/>
      <c r="AU14" s="19"/>
    </row>
    <row r="15" spans="1:53" ht="12.75" customHeight="1" outlineLevel="1" x14ac:dyDescent="0.3">
      <c r="F15" s="85"/>
      <c r="G15" s="40"/>
      <c r="H15" s="39"/>
      <c r="I15" s="39"/>
      <c r="J15" s="36" t="s">
        <v>15</v>
      </c>
      <c r="L15" s="13">
        <f>_xlfn.IFS(J15=$J$3,K15*$K$3,J15=$J$4,K15*$K$4,J15=$J$5,K15/$K$5,J15=$J$7,K15/$K$7,J15=$J$6,K15/$K$6)</f>
        <v>0</v>
      </c>
      <c r="M15" s="86" t="s">
        <v>189</v>
      </c>
      <c r="N15" s="38">
        <f>_xlfn.IFS(M15="Per Month",L15*12,M15="Per Year",L15,M15="Per quarterly",L15*4)</f>
        <v>0</v>
      </c>
      <c r="O15" s="34" t="s">
        <v>145</v>
      </c>
      <c r="P15" s="8" t="s">
        <v>24</v>
      </c>
      <c r="Q15" s="14" t="s">
        <v>11</v>
      </c>
      <c r="R15" s="28" t="s">
        <v>158</v>
      </c>
      <c r="S15" s="36" t="s">
        <v>14</v>
      </c>
      <c r="T15" s="4">
        <v>0</v>
      </c>
      <c r="U15" s="13">
        <f>_xlfn.IFS(S15=$J$3,T15*$K$3,S15=$J$4,T15*$K$4,S15=$J$5,T15/$K$5,S15=$J$7,T15/$K$7,S15=$J$6,T15/$K$6)</f>
        <v>0</v>
      </c>
      <c r="V15" s="8" t="s">
        <v>11</v>
      </c>
      <c r="W15" s="8" t="s">
        <v>11</v>
      </c>
      <c r="X15" s="36" t="s">
        <v>14</v>
      </c>
      <c r="Y15" s="4"/>
      <c r="Z15" s="13">
        <f>_xlfn.IFS(X15=$J$3,Y15*$K$3,X15=$J$4,Y15*$K$4,X15=$J$5,Y15/$K$5,X15=$J$7,Y15/$K$7,X15=$J$6,Y15/$K$6)</f>
        <v>0</v>
      </c>
      <c r="AA15" s="23"/>
      <c r="AB15" s="23"/>
      <c r="AC15" s="36" t="s">
        <v>14</v>
      </c>
      <c r="AD15" s="4"/>
      <c r="AE15" s="13">
        <f>_xlfn.IFS(AC15=$J$3,AD15*$K$3,AC15=$J$4,AD15*$K$4,AC15=$J$5,AD15/$K$5,AC15=$J$7,AD15/$K$7,AC15=$J$6,AD15/$K$6)</f>
        <v>0</v>
      </c>
      <c r="AF15" s="32"/>
      <c r="AG15" s="39"/>
      <c r="AI15" s="36" t="s">
        <v>14</v>
      </c>
      <c r="AJ15" s="4"/>
      <c r="AK15" s="13">
        <f>_xlfn.IFS(AI15=$J$3,AJ15*$K$3,AI15=$J$4,AJ15*$K$4,AI15=$J$5,AJ15/$K$5,AI15=$J$7,AJ15/$K$7,AI15=$J$6,AJ15/$K$6)</f>
        <v>0</v>
      </c>
      <c r="AM15" s="36" t="s">
        <v>14</v>
      </c>
      <c r="AN15" s="4"/>
      <c r="AO15" s="13">
        <f>_xlfn.IFS(AM15=$J$3,AN15*$K$3,AM15=$J$4,AN15*$K$4,AM15=$J$5,AN15/$K$5,AM15=$J$7,AN15/$K$7,AM15=$J$6,AN15/$K$6)</f>
        <v>0</v>
      </c>
      <c r="AQ15" s="36" t="s">
        <v>14</v>
      </c>
      <c r="AR15" s="4">
        <v>0</v>
      </c>
      <c r="AS15" s="13">
        <f>_xlfn.IFS(AQ15=$J$3,AR15*$K$3,AQ15=$J$4,AR15*$K$4,AQ15=$J$5,AR15/$K$5,AQ15=$J$7,AR15/$K$7,AQ15=$J$6,AR15/$K$6)</f>
        <v>0</v>
      </c>
      <c r="AT15" s="13"/>
      <c r="AU15" s="13"/>
    </row>
    <row r="16" spans="1:53" s="9" customFormat="1" hidden="1" x14ac:dyDescent="0.3">
      <c r="A16" s="9" t="s">
        <v>168</v>
      </c>
      <c r="E16" s="10" t="s">
        <v>12</v>
      </c>
      <c r="F16" s="10" t="s">
        <v>49</v>
      </c>
      <c r="G16" s="10" t="str">
        <f t="shared" si="0"/>
        <v>*** (China)</v>
      </c>
      <c r="I16" s="17"/>
      <c r="K16" s="18"/>
      <c r="L16" s="19"/>
      <c r="M16" s="20"/>
      <c r="N16" s="29">
        <f>SUM(N17)</f>
        <v>0</v>
      </c>
      <c r="O16" s="29"/>
      <c r="P16" s="29"/>
      <c r="Q16" s="29"/>
      <c r="R16" s="29"/>
      <c r="S16" s="29"/>
      <c r="T16" s="30">
        <f>SUM(T17)</f>
        <v>0</v>
      </c>
      <c r="U16" s="29">
        <f>SUM(U17)</f>
        <v>0</v>
      </c>
      <c r="V16" s="29"/>
      <c r="W16" s="29"/>
      <c r="X16" s="29"/>
      <c r="Y16" s="30">
        <f>SUM(Y17)</f>
        <v>0</v>
      </c>
      <c r="Z16" s="29">
        <f>SUM(Z17)</f>
        <v>0</v>
      </c>
      <c r="AA16" s="29"/>
      <c r="AB16" s="29"/>
      <c r="AC16" s="29"/>
      <c r="AD16" s="30">
        <f>SUM(AD17)</f>
        <v>0</v>
      </c>
      <c r="AE16" s="29">
        <f>SUM(AE17)</f>
        <v>0</v>
      </c>
      <c r="AF16" s="29"/>
      <c r="AG16" s="29"/>
      <c r="AH16" s="29"/>
      <c r="AI16" s="29"/>
      <c r="AJ16" s="30">
        <f>SUM(AJ17)</f>
        <v>0</v>
      </c>
      <c r="AK16" s="29">
        <f>SUM(AK17)</f>
        <v>0</v>
      </c>
      <c r="AL16" s="29"/>
      <c r="AM16" s="29"/>
      <c r="AN16" s="30">
        <f>SUM(AN17)</f>
        <v>0</v>
      </c>
      <c r="AO16" s="29">
        <f>SUM(AO17)</f>
        <v>0</v>
      </c>
      <c r="AP16" s="29"/>
      <c r="AQ16" s="29"/>
      <c r="AR16" s="30">
        <f>SUM(AR17)</f>
        <v>25</v>
      </c>
      <c r="AS16" s="29">
        <f>SUM(AS17)</f>
        <v>25</v>
      </c>
      <c r="AT16" s="19"/>
      <c r="AU16" s="19"/>
    </row>
    <row r="17" spans="1:48" outlineLevel="1" x14ac:dyDescent="0.3">
      <c r="C17" s="39"/>
      <c r="D17" s="39"/>
      <c r="E17" s="39"/>
      <c r="F17" s="39"/>
      <c r="G17" s="40"/>
      <c r="I17" s="39"/>
      <c r="J17" s="39" t="s">
        <v>17</v>
      </c>
      <c r="K17" s="28"/>
      <c r="L17" s="13">
        <f>_xlfn.IFS(J17=$J$3,K17*$K$3,J17=$J$4,K17*$K$4,J17=$J$5,K17/$K$5,J17=$J$7,K17/$K$7,J17=$J$6,K17/$K$6)</f>
        <v>0</v>
      </c>
      <c r="M17" s="31" t="s">
        <v>26</v>
      </c>
      <c r="N17" s="38">
        <f>_xlfn.IFS(M17="Per Month",L17*12,M17="Per Year",L17)</f>
        <v>0</v>
      </c>
      <c r="O17" s="34" t="s">
        <v>179</v>
      </c>
      <c r="P17" s="4" t="s">
        <v>80</v>
      </c>
      <c r="R17" s="28" t="s">
        <v>180</v>
      </c>
      <c r="S17" s="36" t="s">
        <v>14</v>
      </c>
      <c r="T17" s="4">
        <v>0</v>
      </c>
      <c r="U17" s="13">
        <f>_xlfn.IFS(S17=$J$3,T17*$K$3,S17=$J$4,T17*$K$4,S17=$J$5,T17/$K$5,S17=$J$7,T17/$K$7,S17=$J$6,T17/$K$6)</f>
        <v>0</v>
      </c>
      <c r="V17" s="8" t="s">
        <v>11</v>
      </c>
      <c r="W17" s="8" t="s">
        <v>11</v>
      </c>
      <c r="X17" s="36" t="s">
        <v>17</v>
      </c>
      <c r="Y17" s="28"/>
      <c r="Z17" s="13">
        <f>_xlfn.IFS(X17=$J$3,Y17*$K$3,X17=$J$4,Y17*$K$4,X17=$J$5,Y17/$K$5,X17=$J$7,Y17/$K$7,X17=$J$6,Y17/$K$6)*12</f>
        <v>0</v>
      </c>
      <c r="AA17" s="87" t="s">
        <v>36</v>
      </c>
      <c r="AB17" s="23"/>
      <c r="AC17" s="36" t="s">
        <v>14</v>
      </c>
      <c r="AD17" s="4"/>
      <c r="AE17" s="13">
        <f>_xlfn.IFS(AC17=$J$3,AD17*$K$3,AC17=$J$4,AD17*$K$4,AC17=$J$5,AD17/$K$5,AC17=$J$7,AD17/$K$7,AC17=$J$6,AD17/$K$6)</f>
        <v>0</v>
      </c>
      <c r="AF17" s="13"/>
      <c r="AI17" s="36" t="s">
        <v>14</v>
      </c>
      <c r="AK17" s="13">
        <f>_xlfn.IFS(AI17=$J$3,AJ17*$K$3,AI17=$J$4,AJ17*$K$4,AI17=$J$5,AJ17/$K$5,AI17=$J$7,AJ17/$K$7,AI17=$J$6,AJ17/$K$6)</f>
        <v>0</v>
      </c>
      <c r="AM17" s="36" t="s">
        <v>14</v>
      </c>
      <c r="AN17" s="4"/>
      <c r="AO17" s="13">
        <f>_xlfn.IFS(AM17=$J$3,AN17*$K$3,AM17=$J$4,AN17*$K$4,AM17=$J$5,AN17/$K$5,AM17=$J$7,AN17/$K$7,AM17=$J$6,AN17/$K$6)</f>
        <v>0</v>
      </c>
      <c r="AQ17" s="36" t="s">
        <v>14</v>
      </c>
      <c r="AR17" s="4">
        <v>25</v>
      </c>
      <c r="AS17" s="13">
        <f>_xlfn.IFS(AQ17=$J$3,AR17*$K$3,AQ17=$J$4,AR17*$K$4,AQ17=$J$5,AR17/$K$5,AQ17=$J$7,AR17/$K$7,AQ17=$J$6,AR17/$K$6)</f>
        <v>25</v>
      </c>
      <c r="AT17" s="13"/>
      <c r="AU17" s="13"/>
      <c r="AV17" s="36" t="s">
        <v>63</v>
      </c>
    </row>
    <row r="18" spans="1:48" s="9" customFormat="1" hidden="1" x14ac:dyDescent="0.3">
      <c r="A18" s="9" t="s">
        <v>169</v>
      </c>
      <c r="E18" s="25" t="s">
        <v>5</v>
      </c>
      <c r="F18" s="10" t="s">
        <v>49</v>
      </c>
      <c r="G18" s="10" t="str">
        <f t="shared" si="0"/>
        <v>*** (Czech Republic)</v>
      </c>
      <c r="K18" s="18"/>
      <c r="L18" s="19"/>
      <c r="M18" s="18"/>
      <c r="N18" s="29">
        <f>SUM(N19)</f>
        <v>0</v>
      </c>
      <c r="O18" s="29"/>
      <c r="P18" s="29"/>
      <c r="Q18" s="29"/>
      <c r="R18" s="29"/>
      <c r="S18" s="29"/>
      <c r="T18" s="30">
        <f>SUM(T19:T34)</f>
        <v>0</v>
      </c>
      <c r="U18" s="29">
        <f>SUM(U19:U34)</f>
        <v>0</v>
      </c>
      <c r="V18" s="29"/>
      <c r="W18" s="29"/>
      <c r="X18" s="29"/>
      <c r="Y18" s="30">
        <f>SUM(Y19)</f>
        <v>0</v>
      </c>
      <c r="Z18" s="29">
        <f>SUM(Z19)</f>
        <v>0</v>
      </c>
      <c r="AA18" s="29"/>
      <c r="AB18" s="29"/>
      <c r="AC18" s="29"/>
      <c r="AD18" s="30">
        <f>SUM(AD19:AD34)</f>
        <v>0</v>
      </c>
      <c r="AE18" s="29">
        <f>SUM(AE19:AE34)</f>
        <v>0</v>
      </c>
      <c r="AF18" s="29"/>
      <c r="AG18" s="29"/>
      <c r="AH18" s="29"/>
      <c r="AI18" s="29"/>
      <c r="AJ18" s="30">
        <f>SUM(AJ19:AJ34)</f>
        <v>0</v>
      </c>
      <c r="AK18" s="29">
        <f>SUM(AK19:AK34)</f>
        <v>0</v>
      </c>
      <c r="AL18" s="29"/>
      <c r="AM18" s="29"/>
      <c r="AN18" s="30">
        <f>SUM(AN19:AN34)</f>
        <v>0</v>
      </c>
      <c r="AO18" s="29">
        <f>SUM(AO19:AO34)</f>
        <v>0</v>
      </c>
      <c r="AP18" s="29"/>
      <c r="AQ18" s="29"/>
      <c r="AR18" s="30">
        <f>SUM(AR19:AR34)</f>
        <v>1050</v>
      </c>
      <c r="AS18" s="29">
        <f>SUM(AS19:AS34)</f>
        <v>775</v>
      </c>
      <c r="AT18" s="19"/>
      <c r="AU18" s="19"/>
    </row>
    <row r="19" spans="1:48" outlineLevel="1" x14ac:dyDescent="0.3">
      <c r="F19" s="37"/>
      <c r="G19" s="47"/>
      <c r="I19" s="37"/>
      <c r="J19" s="36" t="s">
        <v>15</v>
      </c>
      <c r="L19" s="13">
        <f>_xlfn.IFS(J19=$J$3,K19*$K$3,J19=$J$4,K19*$K$4,J19=$J$5,K19/$K$5,J19=$J$7,K19/$K$7,J19=$J$6,K19/$K$6)</f>
        <v>0</v>
      </c>
      <c r="M19" s="8" t="s">
        <v>26</v>
      </c>
      <c r="N19" s="38">
        <f>_xlfn.IFS(M19="Per Month",L19*12,M19="Per Year",L19)</f>
        <v>0</v>
      </c>
      <c r="O19" s="88" t="s">
        <v>36</v>
      </c>
      <c r="P19" s="8" t="s">
        <v>21</v>
      </c>
      <c r="Q19" s="44" t="s">
        <v>11</v>
      </c>
      <c r="R19" s="8" t="s">
        <v>33</v>
      </c>
      <c r="S19" s="36" t="s">
        <v>14</v>
      </c>
      <c r="T19" s="4">
        <v>0</v>
      </c>
      <c r="U19" s="13">
        <f>_xlfn.IFS(S19=$J$3,T19*$K$3,S19=$J$4,T19*$K$4,S19=$J$5,T19/$K$5,S19=$J$7,T19/$K$7,S19=$J$6,T19/$K$6)</f>
        <v>0</v>
      </c>
      <c r="V19" s="8" t="s">
        <v>11</v>
      </c>
      <c r="W19" s="8" t="s">
        <v>11</v>
      </c>
      <c r="X19" s="36" t="s">
        <v>14</v>
      </c>
      <c r="Y19" s="89"/>
      <c r="Z19" s="90">
        <f>_xlfn.IFS(X19=$J$3,Y19*$K$3,X19=$J$4,Y19*$K$4,X19=$J$5,Y19/$K$5,X19=$J$7,Y19/$K$7,X19=$J$6,Y19/$K$6)</f>
        <v>0</v>
      </c>
      <c r="AA19" s="91" t="s">
        <v>176</v>
      </c>
      <c r="AB19" s="91"/>
      <c r="AC19" s="36" t="s">
        <v>14</v>
      </c>
      <c r="AD19" s="4"/>
      <c r="AE19" s="13">
        <f>_xlfn.IFS(AC19=$J$3,AD19*$K$3,AC19=$J$4,AD19*$K$4,AC19=$J$5,AD19/$K$5,AC19=$J$7,AD19/$K$7,AC19=$J$6,AD19/$K$6)</f>
        <v>0</v>
      </c>
      <c r="AF19" s="13"/>
      <c r="AI19" s="36" t="s">
        <v>14</v>
      </c>
      <c r="AJ19" s="4"/>
      <c r="AK19" s="13">
        <f>_xlfn.IFS(AI19=$J$3,AJ19*$K$3,AI19=$J$4,AJ19*$K$4,AI19=$J$5,AJ19/$K$5,AI19=$J$7,AJ19/$K$7,AI19=$J$6,AJ19/$K$6)</f>
        <v>0</v>
      </c>
      <c r="AM19" s="36" t="s">
        <v>14</v>
      </c>
      <c r="AN19" s="4"/>
      <c r="AO19" s="13">
        <f>_xlfn.IFS(AM19=$J$3,AN19*$K$3,AM19=$J$4,AN19*$K$4,AM19=$J$5,AN19/$K$5,AM19=$J$7,AN19/$K$7,AM19=$J$6,AN19/$K$6)</f>
        <v>0</v>
      </c>
      <c r="AQ19" s="36" t="s">
        <v>14</v>
      </c>
      <c r="AR19" s="4">
        <v>25</v>
      </c>
      <c r="AS19" s="13">
        <f>_xlfn.IFS(AQ19=$J$3,AR19*$K$3,AQ19=$J$4,AR19*$K$4,AQ19=$J$5,AR19/$K$5,AQ19=$J$7,AR19/$K$7,AQ19=$J$6,AR19/$K$6)</f>
        <v>25</v>
      </c>
      <c r="AT19" s="13"/>
      <c r="AU19" s="13"/>
      <c r="AV19" s="36" t="s">
        <v>63</v>
      </c>
    </row>
    <row r="20" spans="1:48" s="9" customFormat="1" hidden="1" x14ac:dyDescent="0.3">
      <c r="A20" s="9" t="s">
        <v>170</v>
      </c>
      <c r="E20" s="25" t="s">
        <v>1</v>
      </c>
      <c r="F20" s="10" t="s">
        <v>49</v>
      </c>
      <c r="G20" s="10" t="str">
        <f t="shared" si="0"/>
        <v>*** (Hong Kong)</v>
      </c>
      <c r="K20" s="22"/>
      <c r="L20" s="19"/>
      <c r="M20" s="18"/>
      <c r="N20" s="29">
        <f>SUM(N21:N26)</f>
        <v>0</v>
      </c>
      <c r="O20" s="29"/>
      <c r="P20" s="29"/>
      <c r="Q20" s="29"/>
      <c r="R20" s="29"/>
      <c r="S20" s="29"/>
      <c r="T20" s="30">
        <f>SUM(T21:T26)</f>
        <v>0</v>
      </c>
      <c r="U20" s="29">
        <f>SUM(U21:U26)</f>
        <v>0</v>
      </c>
      <c r="V20" s="29"/>
      <c r="W20" s="29"/>
      <c r="X20" s="29"/>
      <c r="Y20" s="30">
        <f>SUM(Y21:Y26)</f>
        <v>0</v>
      </c>
      <c r="Z20" s="29">
        <f>SUM(Z21:Z26)</f>
        <v>0</v>
      </c>
      <c r="AA20" s="29"/>
      <c r="AB20" s="29"/>
      <c r="AC20" s="29"/>
      <c r="AD20" s="30">
        <f>SUM(AD21:AD26)</f>
        <v>0</v>
      </c>
      <c r="AE20" s="29">
        <f>SUM(AE21:AE26)</f>
        <v>0</v>
      </c>
      <c r="AF20" s="29"/>
      <c r="AG20" s="29"/>
      <c r="AH20" s="29"/>
      <c r="AI20" s="29"/>
      <c r="AJ20" s="30">
        <f>SUM(AJ21:AJ26)</f>
        <v>0</v>
      </c>
      <c r="AK20" s="29">
        <f>SUM(AK21:AK26)</f>
        <v>0</v>
      </c>
      <c r="AL20" s="29"/>
      <c r="AM20" s="29"/>
      <c r="AN20" s="30">
        <f>SUM(AN21:AN26)</f>
        <v>0</v>
      </c>
      <c r="AO20" s="29">
        <f>SUM(AO21:AO26)</f>
        <v>0</v>
      </c>
      <c r="AP20" s="29"/>
      <c r="AQ20" s="29"/>
      <c r="AR20" s="30">
        <f>SUM(AR21:AR26)</f>
        <v>150</v>
      </c>
      <c r="AS20" s="29">
        <f>SUM(AS21:AS26)</f>
        <v>150</v>
      </c>
      <c r="AT20" s="19"/>
      <c r="AU20" s="19"/>
    </row>
    <row r="21" spans="1:48" outlineLevel="1" x14ac:dyDescent="0.3">
      <c r="F21" s="37"/>
      <c r="G21" s="47"/>
      <c r="I21" s="37"/>
      <c r="J21" s="37" t="s">
        <v>15</v>
      </c>
      <c r="K21" s="12"/>
      <c r="L21" s="13">
        <f t="shared" ref="L21:L26" si="1">_xlfn.IFS(J21=$J$3,K21*$K$3,J21=$J$4,K21*$K$4,J21=$J$5,K21/$K$5,J21=$J$7,K21/$K$7,J21=$J$6,K21/$K$6)</f>
        <v>0</v>
      </c>
      <c r="M21" s="8" t="s">
        <v>25</v>
      </c>
      <c r="N21" s="38">
        <f t="shared" ref="N21:N26" si="2">_xlfn.IFS(M21="Per Month",L21*12,M21="Per Year",L21)</f>
        <v>0</v>
      </c>
      <c r="O21" s="14" t="s">
        <v>41</v>
      </c>
      <c r="P21" s="31" t="s">
        <v>80</v>
      </c>
      <c r="Q21" s="44" t="s">
        <v>11</v>
      </c>
      <c r="R21" s="8" t="s">
        <v>54</v>
      </c>
      <c r="S21" s="36" t="s">
        <v>14</v>
      </c>
      <c r="T21" s="4">
        <v>0</v>
      </c>
      <c r="U21" s="13">
        <f t="shared" ref="U21:U26" si="3">_xlfn.IFS(S21=$J$3,T21*$K$3,S21=$J$4,T21*$K$4,S21=$J$5,T21/$K$5,S21=$J$7,T21/$K$7,S21=$J$6,T21/$K$6)</f>
        <v>0</v>
      </c>
      <c r="V21" s="8" t="s">
        <v>11</v>
      </c>
      <c r="W21" s="8" t="s">
        <v>11</v>
      </c>
      <c r="X21" s="36" t="s">
        <v>14</v>
      </c>
      <c r="Y21" s="4"/>
      <c r="Z21" s="13">
        <f t="shared" ref="Z21:Z26" si="4">_xlfn.IFS(X21=$J$3,Y21*$K$3,X21=$J$4,Y21*$K$4,X21=$J$5,Y21/$K$5,X21=$J$7,Y21/$K$7,X21=$J$6,Y21/$K$6)</f>
        <v>0</v>
      </c>
      <c r="AA21" s="11" t="s">
        <v>37</v>
      </c>
      <c r="AB21" s="11"/>
      <c r="AC21" s="36" t="s">
        <v>14</v>
      </c>
      <c r="AD21" s="4"/>
      <c r="AE21" s="13">
        <f t="shared" ref="AE21:AE26" si="5">_xlfn.IFS(AC21=$J$3,AD21*$K$3,AC21=$J$4,AD21*$K$4,AC21=$J$5,AD21/$K$5,AC21=$J$7,AD21/$K$7,AC21=$J$6,AD21/$K$6)</f>
        <v>0</v>
      </c>
      <c r="AF21" s="13"/>
      <c r="AH21" s="36" t="s">
        <v>10</v>
      </c>
      <c r="AI21" s="36" t="s">
        <v>15</v>
      </c>
      <c r="AJ21" s="4">
        <v>0</v>
      </c>
      <c r="AK21" s="13">
        <f t="shared" ref="AK21:AK26" si="6">_xlfn.IFS(AI21=$J$3,AJ21*$K$3,AI21=$J$4,AJ21*$K$4,AI21=$J$5,AJ21/$K$5,AI21=$J$7,AJ21/$K$7,AI21=$J$6,AJ21/$K$6)</f>
        <v>0</v>
      </c>
      <c r="AL21" s="36" t="s">
        <v>10</v>
      </c>
      <c r="AM21" s="36" t="s">
        <v>14</v>
      </c>
      <c r="AN21" s="4"/>
      <c r="AO21" s="13">
        <f t="shared" ref="AO21:AO26" si="7">_xlfn.IFS(AM21=$J$3,AN21*$K$3,AM21=$J$4,AN21*$K$4,AM21=$J$5,AN21/$K$5,AM21=$J$7,AN21/$K$7,AM21=$J$6,AN21/$K$6)</f>
        <v>0</v>
      </c>
      <c r="AP21" s="36" t="s">
        <v>10</v>
      </c>
      <c r="AQ21" s="36" t="s">
        <v>14</v>
      </c>
      <c r="AR21" s="4">
        <v>25</v>
      </c>
      <c r="AS21" s="13">
        <f t="shared" ref="AS21:AS26" si="8">_xlfn.IFS(AQ21=$J$3,AR21*$K$3,AQ21=$J$4,AR21*$K$4,AQ21=$J$5,AR21/$K$5,AQ21=$J$7,AR21/$K$7,AQ21=$J$6,AR21/$K$6)</f>
        <v>25</v>
      </c>
      <c r="AT21" s="13"/>
      <c r="AU21" s="13"/>
      <c r="AV21" s="36" t="s">
        <v>63</v>
      </c>
    </row>
    <row r="22" spans="1:48" outlineLevel="1" x14ac:dyDescent="0.3">
      <c r="G22" s="47"/>
      <c r="J22" s="37" t="s">
        <v>14</v>
      </c>
      <c r="K22" s="28"/>
      <c r="L22" s="13">
        <f t="shared" si="1"/>
        <v>0</v>
      </c>
      <c r="M22" s="4" t="s">
        <v>25</v>
      </c>
      <c r="N22" s="38">
        <f t="shared" si="2"/>
        <v>0</v>
      </c>
      <c r="O22" s="34" t="s">
        <v>141</v>
      </c>
      <c r="P22" s="8" t="s">
        <v>24</v>
      </c>
      <c r="Q22" s="14" t="s">
        <v>11</v>
      </c>
      <c r="R22" s="28" t="s">
        <v>141</v>
      </c>
      <c r="S22" s="36" t="s">
        <v>14</v>
      </c>
      <c r="T22" s="4">
        <v>0</v>
      </c>
      <c r="U22" s="13">
        <f t="shared" si="3"/>
        <v>0</v>
      </c>
      <c r="V22" s="8" t="s">
        <v>11</v>
      </c>
      <c r="W22" s="8" t="s">
        <v>11</v>
      </c>
      <c r="X22" s="36" t="s">
        <v>14</v>
      </c>
      <c r="Y22" s="4"/>
      <c r="Z22" s="13">
        <f t="shared" si="4"/>
        <v>0</v>
      </c>
      <c r="AA22" s="11" t="s">
        <v>38</v>
      </c>
      <c r="AB22" s="11"/>
      <c r="AC22" s="36" t="s">
        <v>14</v>
      </c>
      <c r="AD22" s="4"/>
      <c r="AE22" s="13">
        <f t="shared" si="5"/>
        <v>0</v>
      </c>
      <c r="AF22" s="13"/>
      <c r="AH22" s="36" t="s">
        <v>10</v>
      </c>
      <c r="AI22" s="36" t="s">
        <v>15</v>
      </c>
      <c r="AJ22" s="4">
        <v>0</v>
      </c>
      <c r="AK22" s="13">
        <f t="shared" si="6"/>
        <v>0</v>
      </c>
      <c r="AL22" s="36" t="s">
        <v>10</v>
      </c>
      <c r="AM22" s="36" t="s">
        <v>14</v>
      </c>
      <c r="AN22" s="4"/>
      <c r="AO22" s="13">
        <f t="shared" si="7"/>
        <v>0</v>
      </c>
      <c r="AP22" s="36" t="s">
        <v>10</v>
      </c>
      <c r="AQ22" s="36" t="s">
        <v>14</v>
      </c>
      <c r="AR22" s="4">
        <v>25</v>
      </c>
      <c r="AS22" s="13">
        <f t="shared" si="8"/>
        <v>25</v>
      </c>
      <c r="AT22" s="13"/>
      <c r="AU22" s="13"/>
      <c r="AV22" s="36" t="s">
        <v>63</v>
      </c>
    </row>
    <row r="23" spans="1:48" outlineLevel="1" x14ac:dyDescent="0.3">
      <c r="F23" s="37"/>
      <c r="G23" s="47"/>
      <c r="J23" s="39" t="s">
        <v>15</v>
      </c>
      <c r="K23" s="28"/>
      <c r="L23" s="13">
        <f t="shared" si="1"/>
        <v>0</v>
      </c>
      <c r="M23" s="4" t="s">
        <v>25</v>
      </c>
      <c r="N23" s="38">
        <f t="shared" si="2"/>
        <v>0</v>
      </c>
      <c r="O23" s="34" t="s">
        <v>83</v>
      </c>
      <c r="P23" s="31" t="s">
        <v>80</v>
      </c>
      <c r="Q23" s="44" t="s">
        <v>11</v>
      </c>
      <c r="R23" s="8" t="s">
        <v>54</v>
      </c>
      <c r="S23" s="36" t="s">
        <v>14</v>
      </c>
      <c r="T23" s="4">
        <v>0</v>
      </c>
      <c r="U23" s="13">
        <f t="shared" si="3"/>
        <v>0</v>
      </c>
      <c r="V23" s="8" t="s">
        <v>11</v>
      </c>
      <c r="W23" s="8" t="s">
        <v>11</v>
      </c>
      <c r="X23" s="36" t="s">
        <v>14</v>
      </c>
      <c r="Y23" s="28"/>
      <c r="Z23" s="13">
        <f t="shared" si="4"/>
        <v>0</v>
      </c>
      <c r="AA23" s="23" t="s">
        <v>83</v>
      </c>
      <c r="AB23" s="23"/>
      <c r="AC23" s="36" t="s">
        <v>14</v>
      </c>
      <c r="AD23" s="4">
        <v>0</v>
      </c>
      <c r="AE23" s="13">
        <f t="shared" si="5"/>
        <v>0</v>
      </c>
      <c r="AF23" s="92"/>
      <c r="AG23" s="37"/>
      <c r="AH23" s="36" t="s">
        <v>10</v>
      </c>
      <c r="AI23" s="36" t="s">
        <v>15</v>
      </c>
      <c r="AJ23" s="4">
        <v>0</v>
      </c>
      <c r="AK23" s="13">
        <f t="shared" si="6"/>
        <v>0</v>
      </c>
      <c r="AL23" s="36" t="s">
        <v>9</v>
      </c>
      <c r="AM23" s="36" t="s">
        <v>14</v>
      </c>
      <c r="AN23" s="4"/>
      <c r="AO23" s="13">
        <f t="shared" si="7"/>
        <v>0</v>
      </c>
      <c r="AP23" s="36" t="s">
        <v>10</v>
      </c>
      <c r="AQ23" s="36" t="s">
        <v>14</v>
      </c>
      <c r="AR23" s="4">
        <v>25</v>
      </c>
      <c r="AS23" s="13">
        <f t="shared" si="8"/>
        <v>25</v>
      </c>
      <c r="AT23" s="13"/>
      <c r="AU23" s="13"/>
      <c r="AV23" s="36" t="s">
        <v>63</v>
      </c>
    </row>
    <row r="24" spans="1:48" outlineLevel="1" x14ac:dyDescent="0.3">
      <c r="G24" s="47"/>
      <c r="H24" s="93"/>
      <c r="I24" s="37"/>
      <c r="J24" s="37" t="s">
        <v>15</v>
      </c>
      <c r="K24" s="12"/>
      <c r="L24" s="13">
        <f t="shared" si="1"/>
        <v>0</v>
      </c>
      <c r="M24" s="8" t="s">
        <v>25</v>
      </c>
      <c r="N24" s="38">
        <f t="shared" si="2"/>
        <v>0</v>
      </c>
      <c r="O24" s="14" t="s">
        <v>41</v>
      </c>
      <c r="P24" s="31" t="s">
        <v>80</v>
      </c>
      <c r="Q24" s="44" t="s">
        <v>11</v>
      </c>
      <c r="R24" s="8" t="s">
        <v>54</v>
      </c>
      <c r="S24" s="36" t="s">
        <v>14</v>
      </c>
      <c r="T24" s="4">
        <v>0</v>
      </c>
      <c r="U24" s="13">
        <f t="shared" si="3"/>
        <v>0</v>
      </c>
      <c r="V24" s="8" t="s">
        <v>11</v>
      </c>
      <c r="W24" s="8" t="s">
        <v>11</v>
      </c>
      <c r="X24" s="36" t="s">
        <v>14</v>
      </c>
      <c r="Y24" s="4"/>
      <c r="Z24" s="13">
        <f t="shared" si="4"/>
        <v>0</v>
      </c>
      <c r="AA24" s="11" t="s">
        <v>39</v>
      </c>
      <c r="AB24" s="11"/>
      <c r="AC24" s="36" t="s">
        <v>14</v>
      </c>
      <c r="AD24" s="4"/>
      <c r="AE24" s="13">
        <f t="shared" si="5"/>
        <v>0</v>
      </c>
      <c r="AF24" s="13"/>
      <c r="AH24" s="36" t="s">
        <v>10</v>
      </c>
      <c r="AI24" s="36" t="s">
        <v>15</v>
      </c>
      <c r="AJ24" s="4">
        <v>0</v>
      </c>
      <c r="AK24" s="13">
        <f t="shared" si="6"/>
        <v>0</v>
      </c>
      <c r="AL24" s="36" t="s">
        <v>10</v>
      </c>
      <c r="AM24" s="36" t="s">
        <v>14</v>
      </c>
      <c r="AN24" s="4"/>
      <c r="AO24" s="13">
        <f t="shared" si="7"/>
        <v>0</v>
      </c>
      <c r="AP24" s="36" t="s">
        <v>10</v>
      </c>
      <c r="AQ24" s="36" t="s">
        <v>14</v>
      </c>
      <c r="AR24" s="4">
        <v>25</v>
      </c>
      <c r="AS24" s="13">
        <f t="shared" si="8"/>
        <v>25</v>
      </c>
      <c r="AT24" s="13"/>
      <c r="AU24" s="13"/>
      <c r="AV24" s="36" t="s">
        <v>63</v>
      </c>
    </row>
    <row r="25" spans="1:48" outlineLevel="1" x14ac:dyDescent="0.3">
      <c r="F25" s="37"/>
      <c r="G25" s="47"/>
      <c r="I25" s="37"/>
      <c r="J25" s="37" t="s">
        <v>15</v>
      </c>
      <c r="K25" s="12"/>
      <c r="L25" s="13">
        <f t="shared" si="1"/>
        <v>0</v>
      </c>
      <c r="M25" s="8" t="s">
        <v>25</v>
      </c>
      <c r="N25" s="38">
        <f t="shared" si="2"/>
        <v>0</v>
      </c>
      <c r="O25" s="14" t="s">
        <v>42</v>
      </c>
      <c r="P25" s="31" t="s">
        <v>80</v>
      </c>
      <c r="Q25" s="44" t="s">
        <v>11</v>
      </c>
      <c r="R25" s="8" t="s">
        <v>54</v>
      </c>
      <c r="S25" s="36" t="s">
        <v>14</v>
      </c>
      <c r="T25" s="4">
        <v>0</v>
      </c>
      <c r="U25" s="13">
        <f t="shared" si="3"/>
        <v>0</v>
      </c>
      <c r="V25" s="8" t="s">
        <v>11</v>
      </c>
      <c r="W25" s="8" t="s">
        <v>11</v>
      </c>
      <c r="X25" s="36" t="s">
        <v>14</v>
      </c>
      <c r="Y25" s="4"/>
      <c r="Z25" s="13">
        <f t="shared" si="4"/>
        <v>0</v>
      </c>
      <c r="AA25" s="11" t="s">
        <v>40</v>
      </c>
      <c r="AB25" s="11"/>
      <c r="AC25" s="36" t="s">
        <v>14</v>
      </c>
      <c r="AD25" s="4"/>
      <c r="AE25" s="13">
        <f t="shared" si="5"/>
        <v>0</v>
      </c>
      <c r="AF25" s="13"/>
      <c r="AH25" s="36" t="s">
        <v>10</v>
      </c>
      <c r="AI25" s="36" t="s">
        <v>15</v>
      </c>
      <c r="AJ25" s="4">
        <v>0</v>
      </c>
      <c r="AK25" s="13">
        <f t="shared" si="6"/>
        <v>0</v>
      </c>
      <c r="AL25" s="36" t="s">
        <v>10</v>
      </c>
      <c r="AM25" s="36" t="s">
        <v>14</v>
      </c>
      <c r="AN25" s="4"/>
      <c r="AO25" s="13">
        <f t="shared" si="7"/>
        <v>0</v>
      </c>
      <c r="AP25" s="36" t="s">
        <v>10</v>
      </c>
      <c r="AQ25" s="36" t="s">
        <v>14</v>
      </c>
      <c r="AR25" s="4">
        <v>25</v>
      </c>
      <c r="AS25" s="13">
        <f t="shared" si="8"/>
        <v>25</v>
      </c>
      <c r="AT25" s="13"/>
      <c r="AU25" s="13"/>
      <c r="AV25" s="36" t="s">
        <v>63</v>
      </c>
    </row>
    <row r="26" spans="1:48" outlineLevel="1" x14ac:dyDescent="0.3">
      <c r="G26" s="47"/>
      <c r="I26" s="37"/>
      <c r="J26" s="36" t="s">
        <v>16</v>
      </c>
      <c r="K26" s="12"/>
      <c r="L26" s="13">
        <f t="shared" si="1"/>
        <v>0</v>
      </c>
      <c r="M26" s="8" t="s">
        <v>26</v>
      </c>
      <c r="N26" s="38">
        <f t="shared" si="2"/>
        <v>0</v>
      </c>
      <c r="O26" s="14" t="s">
        <v>36</v>
      </c>
      <c r="P26" s="31" t="s">
        <v>80</v>
      </c>
      <c r="Q26" s="44" t="s">
        <v>11</v>
      </c>
      <c r="R26" s="8" t="s">
        <v>33</v>
      </c>
      <c r="S26" s="36" t="s">
        <v>14</v>
      </c>
      <c r="T26" s="4">
        <v>0</v>
      </c>
      <c r="U26" s="13">
        <f t="shared" si="3"/>
        <v>0</v>
      </c>
      <c r="V26" s="8" t="s">
        <v>11</v>
      </c>
      <c r="W26" s="8" t="s">
        <v>11</v>
      </c>
      <c r="X26" s="36" t="s">
        <v>14</v>
      </c>
      <c r="Y26" s="4"/>
      <c r="Z26" s="13">
        <f t="shared" si="4"/>
        <v>0</v>
      </c>
      <c r="AA26" s="11" t="s">
        <v>40</v>
      </c>
      <c r="AB26" s="11"/>
      <c r="AC26" s="36" t="s">
        <v>14</v>
      </c>
      <c r="AD26" s="4"/>
      <c r="AE26" s="13">
        <f t="shared" si="5"/>
        <v>0</v>
      </c>
      <c r="AF26" s="13"/>
      <c r="AH26" s="36" t="s">
        <v>10</v>
      </c>
      <c r="AI26" s="36" t="s">
        <v>15</v>
      </c>
      <c r="AJ26" s="4">
        <v>0</v>
      </c>
      <c r="AK26" s="13">
        <f t="shared" si="6"/>
        <v>0</v>
      </c>
      <c r="AL26" s="36" t="s">
        <v>10</v>
      </c>
      <c r="AM26" s="36" t="s">
        <v>14</v>
      </c>
      <c r="AN26" s="4"/>
      <c r="AO26" s="13">
        <f t="shared" si="7"/>
        <v>0</v>
      </c>
      <c r="AP26" s="36" t="s">
        <v>10</v>
      </c>
      <c r="AQ26" s="36" t="s">
        <v>14</v>
      </c>
      <c r="AR26" s="4">
        <v>25</v>
      </c>
      <c r="AS26" s="13">
        <f t="shared" si="8"/>
        <v>25</v>
      </c>
      <c r="AT26" s="13"/>
      <c r="AU26" s="13"/>
      <c r="AV26" s="36" t="s">
        <v>63</v>
      </c>
    </row>
    <row r="27" spans="1:48" s="9" customFormat="1" hidden="1" x14ac:dyDescent="0.3">
      <c r="A27" s="9" t="s">
        <v>171</v>
      </c>
      <c r="E27" s="10" t="s">
        <v>4</v>
      </c>
      <c r="F27" s="10" t="s">
        <v>49</v>
      </c>
      <c r="G27" s="25" t="str">
        <f t="shared" si="0"/>
        <v>*** (Hungary)</v>
      </c>
      <c r="I27" s="17"/>
      <c r="K27" s="22"/>
      <c r="L27" s="19"/>
      <c r="M27" s="21"/>
      <c r="N27" s="29">
        <f>SUM(N28:Q38)</f>
        <v>0</v>
      </c>
      <c r="O27" s="29"/>
      <c r="P27" s="29"/>
      <c r="Q27" s="33"/>
      <c r="R27" s="29"/>
      <c r="S27" s="29"/>
      <c r="T27" s="30">
        <f>SUM(T28:W38)</f>
        <v>0</v>
      </c>
      <c r="U27" s="29">
        <f>SUM(U28:X38)</f>
        <v>0</v>
      </c>
      <c r="V27" s="29"/>
      <c r="W27" s="29"/>
      <c r="X27" s="29"/>
      <c r="Y27" s="30">
        <f>SUM(Y28:AB38)</f>
        <v>0</v>
      </c>
      <c r="Z27" s="29">
        <f>SUM(Z28:AI38)</f>
        <v>0</v>
      </c>
      <c r="AA27" s="29"/>
      <c r="AB27" s="29"/>
      <c r="AC27" s="29"/>
      <c r="AD27" s="30">
        <f>SUM(AD28:AP38)</f>
        <v>0</v>
      </c>
      <c r="AE27" s="29">
        <f>SUM(AE28:AQ38)</f>
        <v>0</v>
      </c>
      <c r="AF27" s="29"/>
      <c r="AG27" s="29"/>
      <c r="AH27" s="29"/>
      <c r="AI27" s="29"/>
      <c r="AJ27" s="30">
        <f>SUM(AJ28:AM38)</f>
        <v>0</v>
      </c>
      <c r="AK27" s="29">
        <f>SUM(AK28:AN38)</f>
        <v>0</v>
      </c>
      <c r="AL27" s="29"/>
      <c r="AM27" s="29"/>
      <c r="AN27" s="30">
        <f>SUM(AN28:AP38)</f>
        <v>0</v>
      </c>
      <c r="AO27" s="29">
        <f>SUM(AO28:AP38)</f>
        <v>0</v>
      </c>
      <c r="AP27" s="29"/>
      <c r="AQ27" s="29"/>
      <c r="AR27" s="30">
        <f>SUM(AR28:AU38)</f>
        <v>550</v>
      </c>
      <c r="AS27" s="29">
        <f>SUM(AS28:AV38)</f>
        <v>275</v>
      </c>
      <c r="AT27" s="19"/>
      <c r="AU27" s="19"/>
    </row>
    <row r="28" spans="1:48" outlineLevel="1" x14ac:dyDescent="0.3">
      <c r="F28" s="37"/>
      <c r="G28" s="47"/>
      <c r="I28" s="37"/>
      <c r="J28" s="39" t="s">
        <v>15</v>
      </c>
      <c r="K28" s="28"/>
      <c r="L28" s="13">
        <f t="shared" ref="L28:L38" si="9">_xlfn.IFS(J28=$J$3,K28*$K$3,J28=$J$4,K28*$K$4,J28=$J$5,K28/$K$5,J28=$J$7,K28/$K$7,J28=$J$6,K28/$K$6)</f>
        <v>0</v>
      </c>
      <c r="M28" s="8" t="s">
        <v>26</v>
      </c>
      <c r="N28" s="38">
        <f t="shared" ref="N28:N38" si="10">_xlfn.IFS(M28="Per Month",L28*12,M28="Per Year",L28)</f>
        <v>0</v>
      </c>
      <c r="O28" s="14" t="s">
        <v>36</v>
      </c>
      <c r="P28" s="8" t="s">
        <v>21</v>
      </c>
      <c r="Q28" s="44" t="s">
        <v>11</v>
      </c>
      <c r="R28" s="8" t="s">
        <v>33</v>
      </c>
      <c r="S28" s="36" t="s">
        <v>14</v>
      </c>
      <c r="T28" s="4">
        <v>0</v>
      </c>
      <c r="U28" s="13">
        <f t="shared" ref="U28:U38" si="11">_xlfn.IFS(S28=$J$3,T28*$K$3,S28=$J$4,T28*$K$4,S28=$J$5,T28/$K$5,S28=$J$7,T28/$K$7,S28=$J$6,T28/$K$6)</f>
        <v>0</v>
      </c>
      <c r="V28" s="8" t="s">
        <v>11</v>
      </c>
      <c r="W28" s="8" t="s">
        <v>11</v>
      </c>
      <c r="X28" s="36" t="s">
        <v>15</v>
      </c>
      <c r="Y28" s="4"/>
      <c r="Z28" s="13">
        <f t="shared" ref="Z28:Z38" si="12">_xlfn.IFS(X28=$J$3,Y28*$K$3,X28=$J$4,Y28*$K$4,X28=$J$5,Y28/$K$5,X28=$J$7,Y28/$K$7,X28=$J$6,Y28/$K$6)</f>
        <v>0</v>
      </c>
      <c r="AA28" s="11" t="s">
        <v>84</v>
      </c>
      <c r="AB28" s="11"/>
      <c r="AC28" s="36" t="s">
        <v>14</v>
      </c>
      <c r="AD28" s="4"/>
      <c r="AE28" s="13">
        <f t="shared" ref="AE28:AE38" si="13">_xlfn.IFS(AC28=$J$3,AD28*$K$3,AC28=$J$4,AD28*$K$4,AC28=$J$5,AD28/$K$5,AC28=$J$7,AD28/$K$7,AC28=$J$6,AD28/$K$6)</f>
        <v>0</v>
      </c>
      <c r="AF28" s="13"/>
      <c r="AH28" s="36" t="s">
        <v>10</v>
      </c>
      <c r="AI28" s="36" t="s">
        <v>15</v>
      </c>
      <c r="AJ28" s="4">
        <v>0</v>
      </c>
      <c r="AK28" s="13">
        <f t="shared" ref="AK28:AK38" si="14">_xlfn.IFS(AI28=$J$3,AJ28*$K$3,AI28=$J$4,AJ28*$K$4,AI28=$J$5,AJ28/$K$5,AI28=$J$7,AJ28/$K$7,AI28=$J$6,AJ28/$K$6)</f>
        <v>0</v>
      </c>
      <c r="AL28" s="36" t="s">
        <v>10</v>
      </c>
      <c r="AM28" s="36" t="s">
        <v>14</v>
      </c>
      <c r="AN28" s="4"/>
      <c r="AO28" s="13">
        <f t="shared" ref="AO28:AO38" si="15">_xlfn.IFS(AM28=$J$3,AN28*$K$3,AM28=$J$4,AN28*$K$4,AM28=$J$5,AN28/$K$5,AM28=$J$7,AN28/$K$7,AM28=$J$6,AN28/$K$6)</f>
        <v>0</v>
      </c>
      <c r="AP28" s="36" t="s">
        <v>10</v>
      </c>
      <c r="AQ28" s="36" t="s">
        <v>14</v>
      </c>
      <c r="AR28" s="4">
        <v>25</v>
      </c>
      <c r="AS28" s="13">
        <f t="shared" ref="AS28:AS38" si="16">_xlfn.IFS(AQ28=$J$3,AR28*$K$3,AQ28=$J$4,AR28*$K$4,AQ28=$J$5,AR28/$K$5,AQ28=$J$7,AR28/$K$7,AQ28=$J$6,AR28/$K$6)</f>
        <v>25</v>
      </c>
      <c r="AT28" s="13"/>
      <c r="AU28" s="13"/>
      <c r="AV28" s="36" t="s">
        <v>63</v>
      </c>
    </row>
    <row r="29" spans="1:48" outlineLevel="1" x14ac:dyDescent="0.3">
      <c r="G29" s="47"/>
      <c r="I29" s="37"/>
      <c r="J29" s="37" t="s">
        <v>15</v>
      </c>
      <c r="K29" s="12"/>
      <c r="L29" s="13">
        <f t="shared" si="9"/>
        <v>0</v>
      </c>
      <c r="M29" s="8" t="s">
        <v>25</v>
      </c>
      <c r="N29" s="38">
        <f t="shared" si="10"/>
        <v>0</v>
      </c>
      <c r="O29" s="14" t="s">
        <v>43</v>
      </c>
      <c r="P29" s="31" t="s">
        <v>80</v>
      </c>
      <c r="Q29" s="44" t="s">
        <v>11</v>
      </c>
      <c r="R29" s="8" t="s">
        <v>54</v>
      </c>
      <c r="S29" s="36" t="s">
        <v>14</v>
      </c>
      <c r="T29" s="4">
        <v>0</v>
      </c>
      <c r="U29" s="13">
        <f t="shared" si="11"/>
        <v>0</v>
      </c>
      <c r="V29" s="8" t="s">
        <v>11</v>
      </c>
      <c r="W29" s="8" t="s">
        <v>11</v>
      </c>
      <c r="X29" s="36" t="s">
        <v>15</v>
      </c>
      <c r="Y29" s="4"/>
      <c r="Z29" s="13">
        <f t="shared" si="12"/>
        <v>0</v>
      </c>
      <c r="AA29" s="11" t="s">
        <v>44</v>
      </c>
      <c r="AB29" s="11"/>
      <c r="AC29" s="36" t="s">
        <v>14</v>
      </c>
      <c r="AD29" s="4"/>
      <c r="AE29" s="13">
        <f t="shared" si="13"/>
        <v>0</v>
      </c>
      <c r="AF29" s="13"/>
      <c r="AH29" s="36" t="s">
        <v>10</v>
      </c>
      <c r="AI29" s="36" t="s">
        <v>15</v>
      </c>
      <c r="AJ29" s="4">
        <v>0</v>
      </c>
      <c r="AK29" s="13">
        <f t="shared" si="14"/>
        <v>0</v>
      </c>
      <c r="AL29" s="36" t="s">
        <v>10</v>
      </c>
      <c r="AM29" s="36" t="s">
        <v>14</v>
      </c>
      <c r="AN29" s="4"/>
      <c r="AO29" s="13">
        <f t="shared" si="15"/>
        <v>0</v>
      </c>
      <c r="AP29" s="36" t="s">
        <v>10</v>
      </c>
      <c r="AQ29" s="36" t="s">
        <v>14</v>
      </c>
      <c r="AR29" s="4">
        <v>25</v>
      </c>
      <c r="AS29" s="13">
        <f t="shared" si="16"/>
        <v>25</v>
      </c>
      <c r="AT29" s="13"/>
      <c r="AU29" s="13"/>
      <c r="AV29" s="36" t="s">
        <v>63</v>
      </c>
    </row>
    <row r="30" spans="1:48" outlineLevel="1" x14ac:dyDescent="0.3">
      <c r="F30" s="37"/>
      <c r="G30" s="47"/>
      <c r="I30" s="37"/>
      <c r="J30" s="37" t="s">
        <v>15</v>
      </c>
      <c r="K30" s="12"/>
      <c r="L30" s="13">
        <f t="shared" si="9"/>
        <v>0</v>
      </c>
      <c r="M30" s="8" t="s">
        <v>25</v>
      </c>
      <c r="N30" s="38">
        <f t="shared" si="10"/>
        <v>0</v>
      </c>
      <c r="O30" s="14" t="s">
        <v>43</v>
      </c>
      <c r="P30" s="31" t="s">
        <v>80</v>
      </c>
      <c r="Q30" s="44" t="s">
        <v>11</v>
      </c>
      <c r="R30" s="8" t="s">
        <v>54</v>
      </c>
      <c r="S30" s="36" t="s">
        <v>14</v>
      </c>
      <c r="T30" s="4">
        <v>0</v>
      </c>
      <c r="U30" s="13">
        <f t="shared" si="11"/>
        <v>0</v>
      </c>
      <c r="V30" s="8" t="s">
        <v>11</v>
      </c>
      <c r="W30" s="8" t="s">
        <v>11</v>
      </c>
      <c r="X30" s="36" t="s">
        <v>15</v>
      </c>
      <c r="Y30" s="4"/>
      <c r="Z30" s="13">
        <f t="shared" si="12"/>
        <v>0</v>
      </c>
      <c r="AA30" s="11" t="s">
        <v>45</v>
      </c>
      <c r="AB30" s="11"/>
      <c r="AC30" s="36" t="s">
        <v>14</v>
      </c>
      <c r="AD30" s="4"/>
      <c r="AE30" s="13">
        <f t="shared" si="13"/>
        <v>0</v>
      </c>
      <c r="AF30" s="13"/>
      <c r="AH30" s="36" t="s">
        <v>10</v>
      </c>
      <c r="AI30" s="36" t="s">
        <v>15</v>
      </c>
      <c r="AJ30" s="4">
        <v>0</v>
      </c>
      <c r="AK30" s="13">
        <f t="shared" si="14"/>
        <v>0</v>
      </c>
      <c r="AL30" s="36" t="s">
        <v>10</v>
      </c>
      <c r="AM30" s="36" t="s">
        <v>14</v>
      </c>
      <c r="AN30" s="4"/>
      <c r="AO30" s="13">
        <f t="shared" si="15"/>
        <v>0</v>
      </c>
      <c r="AP30" s="36" t="s">
        <v>10</v>
      </c>
      <c r="AQ30" s="36" t="s">
        <v>14</v>
      </c>
      <c r="AR30" s="4">
        <v>25</v>
      </c>
      <c r="AS30" s="13">
        <f t="shared" si="16"/>
        <v>25</v>
      </c>
      <c r="AT30" s="13"/>
      <c r="AU30" s="13"/>
      <c r="AV30" s="36" t="s">
        <v>63</v>
      </c>
    </row>
    <row r="31" spans="1:48" outlineLevel="1" x14ac:dyDescent="0.3">
      <c r="D31" s="39"/>
      <c r="F31" s="39"/>
      <c r="G31" s="40"/>
      <c r="I31" s="37"/>
      <c r="J31" s="36" t="s">
        <v>14</v>
      </c>
      <c r="K31" s="12"/>
      <c r="L31" s="13">
        <f t="shared" si="9"/>
        <v>0</v>
      </c>
      <c r="M31" s="4" t="s">
        <v>25</v>
      </c>
      <c r="N31" s="38">
        <f t="shared" si="10"/>
        <v>0</v>
      </c>
      <c r="O31" s="34" t="s">
        <v>141</v>
      </c>
      <c r="P31" s="8" t="s">
        <v>24</v>
      </c>
      <c r="Q31" s="14" t="s">
        <v>11</v>
      </c>
      <c r="R31" s="28" t="s">
        <v>141</v>
      </c>
      <c r="S31" s="36" t="s">
        <v>14</v>
      </c>
      <c r="T31" s="4">
        <v>0</v>
      </c>
      <c r="U31" s="13">
        <f t="shared" si="11"/>
        <v>0</v>
      </c>
      <c r="V31" s="8" t="s">
        <v>11</v>
      </c>
      <c r="W31" s="8" t="s">
        <v>11</v>
      </c>
      <c r="X31" s="36" t="s">
        <v>15</v>
      </c>
      <c r="Y31" s="4"/>
      <c r="Z31" s="13">
        <f t="shared" si="12"/>
        <v>0</v>
      </c>
      <c r="AA31" s="11" t="s">
        <v>71</v>
      </c>
      <c r="AB31" s="11"/>
      <c r="AC31" s="36" t="s">
        <v>14</v>
      </c>
      <c r="AD31" s="4"/>
      <c r="AE31" s="13">
        <f t="shared" si="13"/>
        <v>0</v>
      </c>
      <c r="AF31" s="13"/>
      <c r="AI31" s="36" t="s">
        <v>14</v>
      </c>
      <c r="AJ31" s="4"/>
      <c r="AK31" s="13">
        <f t="shared" si="14"/>
        <v>0</v>
      </c>
      <c r="AM31" s="36" t="s">
        <v>14</v>
      </c>
      <c r="AN31" s="4"/>
      <c r="AO31" s="13">
        <f t="shared" si="15"/>
        <v>0</v>
      </c>
      <c r="AQ31" s="36" t="s">
        <v>14</v>
      </c>
      <c r="AR31" s="4">
        <v>25</v>
      </c>
      <c r="AS31" s="13">
        <f t="shared" si="16"/>
        <v>25</v>
      </c>
      <c r="AT31" s="13"/>
      <c r="AU31" s="13"/>
      <c r="AV31" s="36" t="s">
        <v>63</v>
      </c>
    </row>
    <row r="32" spans="1:48" outlineLevel="1" x14ac:dyDescent="0.3">
      <c r="F32" s="37"/>
      <c r="G32" s="47"/>
      <c r="I32" s="37"/>
      <c r="J32" s="36" t="s">
        <v>16</v>
      </c>
      <c r="K32" s="12"/>
      <c r="L32" s="13">
        <f t="shared" si="9"/>
        <v>0</v>
      </c>
      <c r="M32" s="8" t="s">
        <v>26</v>
      </c>
      <c r="N32" s="38">
        <f t="shared" si="10"/>
        <v>0</v>
      </c>
      <c r="O32" s="14" t="s">
        <v>36</v>
      </c>
      <c r="P32" s="31" t="s">
        <v>80</v>
      </c>
      <c r="Q32" s="44" t="s">
        <v>11</v>
      </c>
      <c r="R32" s="8" t="s">
        <v>54</v>
      </c>
      <c r="S32" s="36" t="s">
        <v>14</v>
      </c>
      <c r="T32" s="4">
        <v>0</v>
      </c>
      <c r="U32" s="13">
        <f t="shared" si="11"/>
        <v>0</v>
      </c>
      <c r="V32" s="8" t="s">
        <v>11</v>
      </c>
      <c r="W32" s="8" t="s">
        <v>11</v>
      </c>
      <c r="X32" s="36" t="s">
        <v>15</v>
      </c>
      <c r="Y32" s="4"/>
      <c r="Z32" s="13">
        <f t="shared" si="12"/>
        <v>0</v>
      </c>
      <c r="AA32" s="11" t="s">
        <v>46</v>
      </c>
      <c r="AB32" s="11"/>
      <c r="AC32" s="36" t="s">
        <v>14</v>
      </c>
      <c r="AD32" s="4"/>
      <c r="AE32" s="13">
        <f t="shared" si="13"/>
        <v>0</v>
      </c>
      <c r="AF32" s="13"/>
      <c r="AH32" s="36" t="s">
        <v>10</v>
      </c>
      <c r="AI32" s="36" t="s">
        <v>15</v>
      </c>
      <c r="AJ32" s="4">
        <v>0</v>
      </c>
      <c r="AK32" s="13">
        <f t="shared" si="14"/>
        <v>0</v>
      </c>
      <c r="AL32" s="36" t="s">
        <v>10</v>
      </c>
      <c r="AM32" s="36" t="s">
        <v>14</v>
      </c>
      <c r="AN32" s="4"/>
      <c r="AO32" s="13">
        <f t="shared" si="15"/>
        <v>0</v>
      </c>
      <c r="AP32" s="36" t="s">
        <v>10</v>
      </c>
      <c r="AQ32" s="36" t="s">
        <v>14</v>
      </c>
      <c r="AR32" s="4">
        <v>25</v>
      </c>
      <c r="AS32" s="13">
        <f t="shared" si="16"/>
        <v>25</v>
      </c>
      <c r="AT32" s="13"/>
      <c r="AU32" s="13"/>
      <c r="AV32" s="36" t="s">
        <v>63</v>
      </c>
    </row>
    <row r="33" spans="1:48" outlineLevel="1" x14ac:dyDescent="0.3">
      <c r="F33" s="37"/>
      <c r="G33" s="47"/>
      <c r="I33" s="37"/>
      <c r="J33" s="36" t="s">
        <v>15</v>
      </c>
      <c r="K33" s="12"/>
      <c r="L33" s="13">
        <f t="shared" si="9"/>
        <v>0</v>
      </c>
      <c r="M33" s="8" t="s">
        <v>26</v>
      </c>
      <c r="N33" s="38">
        <f t="shared" si="10"/>
        <v>0</v>
      </c>
      <c r="O33" s="14" t="s">
        <v>36</v>
      </c>
      <c r="P33" s="8" t="s">
        <v>21</v>
      </c>
      <c r="Q33" s="44" t="s">
        <v>11</v>
      </c>
      <c r="R33" s="8" t="s">
        <v>33</v>
      </c>
      <c r="S33" s="36" t="s">
        <v>14</v>
      </c>
      <c r="T33" s="4">
        <v>0</v>
      </c>
      <c r="U33" s="13">
        <f t="shared" si="11"/>
        <v>0</v>
      </c>
      <c r="V33" s="8" t="s">
        <v>11</v>
      </c>
      <c r="W33" s="8" t="s">
        <v>11</v>
      </c>
      <c r="X33" s="36" t="s">
        <v>15</v>
      </c>
      <c r="Y33" s="4"/>
      <c r="Z33" s="13">
        <f t="shared" si="12"/>
        <v>0</v>
      </c>
      <c r="AA33" s="39" t="s">
        <v>142</v>
      </c>
      <c r="AB33" s="23"/>
      <c r="AC33" s="36" t="s">
        <v>14</v>
      </c>
      <c r="AD33" s="4"/>
      <c r="AE33" s="13">
        <f t="shared" si="13"/>
        <v>0</v>
      </c>
      <c r="AF33" s="13"/>
      <c r="AH33" s="36" t="s">
        <v>10</v>
      </c>
      <c r="AI33" s="36" t="s">
        <v>15</v>
      </c>
      <c r="AJ33" s="4">
        <v>0</v>
      </c>
      <c r="AK33" s="13">
        <f t="shared" si="14"/>
        <v>0</v>
      </c>
      <c r="AL33" s="36" t="s">
        <v>10</v>
      </c>
      <c r="AM33" s="36" t="s">
        <v>14</v>
      </c>
      <c r="AN33" s="4"/>
      <c r="AO33" s="13">
        <f t="shared" si="15"/>
        <v>0</v>
      </c>
      <c r="AP33" s="36" t="s">
        <v>10</v>
      </c>
      <c r="AQ33" s="36" t="s">
        <v>14</v>
      </c>
      <c r="AR33" s="4">
        <v>25</v>
      </c>
      <c r="AS33" s="13">
        <f t="shared" si="16"/>
        <v>25</v>
      </c>
      <c r="AT33" s="13"/>
      <c r="AU33" s="13"/>
      <c r="AV33" s="36" t="s">
        <v>63</v>
      </c>
    </row>
    <row r="34" spans="1:48" outlineLevel="1" x14ac:dyDescent="0.3">
      <c r="F34" s="94"/>
      <c r="G34" s="47"/>
      <c r="J34" s="36" t="s">
        <v>14</v>
      </c>
      <c r="K34" s="12"/>
      <c r="L34" s="13">
        <f t="shared" si="9"/>
        <v>0</v>
      </c>
      <c r="M34" s="4" t="s">
        <v>25</v>
      </c>
      <c r="N34" s="38">
        <f>_xlfn.IFS(M34="Per Month",L34*12,M34="Per Year",L34)</f>
        <v>0</v>
      </c>
      <c r="O34" s="34" t="s">
        <v>141</v>
      </c>
      <c r="P34" s="8" t="s">
        <v>24</v>
      </c>
      <c r="Q34" s="14" t="s">
        <v>11</v>
      </c>
      <c r="R34" s="28" t="s">
        <v>141</v>
      </c>
      <c r="S34" s="36" t="s">
        <v>14</v>
      </c>
      <c r="T34" s="4">
        <v>0</v>
      </c>
      <c r="U34" s="13">
        <f t="shared" si="11"/>
        <v>0</v>
      </c>
      <c r="V34" s="8" t="s">
        <v>11</v>
      </c>
      <c r="W34" s="8" t="s">
        <v>11</v>
      </c>
      <c r="X34" s="36" t="s">
        <v>14</v>
      </c>
      <c r="Y34" s="4"/>
      <c r="Z34" s="13">
        <f t="shared" si="12"/>
        <v>0</v>
      </c>
      <c r="AA34" s="23" t="s">
        <v>141</v>
      </c>
      <c r="AB34" s="23"/>
      <c r="AC34" s="36" t="s">
        <v>14</v>
      </c>
      <c r="AD34" s="4"/>
      <c r="AE34" s="13">
        <f t="shared" si="13"/>
        <v>0</v>
      </c>
      <c r="AF34" s="13"/>
      <c r="AH34" s="39" t="s">
        <v>62</v>
      </c>
      <c r="AI34" s="36" t="s">
        <v>14</v>
      </c>
      <c r="AK34" s="13">
        <f t="shared" si="14"/>
        <v>0</v>
      </c>
      <c r="AM34" s="36" t="s">
        <v>14</v>
      </c>
      <c r="AN34" s="4"/>
      <c r="AO34" s="13">
        <f t="shared" si="15"/>
        <v>0</v>
      </c>
      <c r="AQ34" s="36" t="s">
        <v>14</v>
      </c>
      <c r="AR34" s="4">
        <v>25</v>
      </c>
      <c r="AS34" s="13">
        <f t="shared" si="16"/>
        <v>25</v>
      </c>
      <c r="AT34" s="13"/>
      <c r="AU34" s="13"/>
      <c r="AV34" s="36" t="s">
        <v>63</v>
      </c>
    </row>
    <row r="35" spans="1:48" outlineLevel="1" x14ac:dyDescent="0.3">
      <c r="F35" s="37"/>
      <c r="G35" s="47"/>
      <c r="I35" s="37"/>
      <c r="J35" s="36" t="s">
        <v>16</v>
      </c>
      <c r="K35" s="12"/>
      <c r="L35" s="13">
        <f t="shared" si="9"/>
        <v>0</v>
      </c>
      <c r="M35" s="8" t="s">
        <v>26</v>
      </c>
      <c r="N35" s="38">
        <f t="shared" si="10"/>
        <v>0</v>
      </c>
      <c r="O35" s="14" t="s">
        <v>36</v>
      </c>
      <c r="P35" s="8" t="s">
        <v>21</v>
      </c>
      <c r="Q35" s="44" t="s">
        <v>11</v>
      </c>
      <c r="R35" s="8" t="s">
        <v>34</v>
      </c>
      <c r="S35" s="36" t="s">
        <v>14</v>
      </c>
      <c r="T35" s="4">
        <v>0</v>
      </c>
      <c r="U35" s="13">
        <f t="shared" si="11"/>
        <v>0</v>
      </c>
      <c r="V35" s="8" t="s">
        <v>11</v>
      </c>
      <c r="W35" s="8" t="s">
        <v>11</v>
      </c>
      <c r="X35" s="36" t="s">
        <v>15</v>
      </c>
      <c r="Y35" s="4"/>
      <c r="Z35" s="13">
        <f t="shared" si="12"/>
        <v>0</v>
      </c>
      <c r="AA35" s="23" t="s">
        <v>56</v>
      </c>
      <c r="AB35" s="11"/>
      <c r="AC35" s="36" t="s">
        <v>14</v>
      </c>
      <c r="AD35" s="4"/>
      <c r="AE35" s="13">
        <f t="shared" si="13"/>
        <v>0</v>
      </c>
      <c r="AF35" s="13"/>
      <c r="AH35" s="36" t="s">
        <v>10</v>
      </c>
      <c r="AI35" s="36" t="s">
        <v>15</v>
      </c>
      <c r="AJ35" s="4">
        <v>0</v>
      </c>
      <c r="AK35" s="13">
        <f t="shared" si="14"/>
        <v>0</v>
      </c>
      <c r="AL35" s="36" t="s">
        <v>10</v>
      </c>
      <c r="AM35" s="36" t="s">
        <v>14</v>
      </c>
      <c r="AN35" s="4"/>
      <c r="AO35" s="13">
        <f t="shared" si="15"/>
        <v>0</v>
      </c>
      <c r="AP35" s="36" t="s">
        <v>10</v>
      </c>
      <c r="AQ35" s="36" t="s">
        <v>14</v>
      </c>
      <c r="AR35" s="4">
        <v>25</v>
      </c>
      <c r="AS35" s="13">
        <f t="shared" si="16"/>
        <v>25</v>
      </c>
      <c r="AT35" s="13"/>
      <c r="AU35" s="13"/>
      <c r="AV35" s="36" t="s">
        <v>63</v>
      </c>
    </row>
    <row r="36" spans="1:48" outlineLevel="1" x14ac:dyDescent="0.3">
      <c r="F36" s="37"/>
      <c r="G36" s="47"/>
      <c r="I36" s="37"/>
      <c r="J36" s="36" t="s">
        <v>15</v>
      </c>
      <c r="K36" s="12"/>
      <c r="L36" s="13">
        <f t="shared" si="9"/>
        <v>0</v>
      </c>
      <c r="M36" s="8" t="s">
        <v>26</v>
      </c>
      <c r="N36" s="38">
        <f t="shared" si="10"/>
        <v>0</v>
      </c>
      <c r="O36" s="14" t="s">
        <v>36</v>
      </c>
      <c r="P36" s="8" t="s">
        <v>21</v>
      </c>
      <c r="Q36" s="44" t="s">
        <v>11</v>
      </c>
      <c r="R36" s="8" t="s">
        <v>33</v>
      </c>
      <c r="S36" s="36" t="s">
        <v>14</v>
      </c>
      <c r="T36" s="4">
        <v>0</v>
      </c>
      <c r="U36" s="13">
        <f t="shared" si="11"/>
        <v>0</v>
      </c>
      <c r="V36" s="8" t="s">
        <v>11</v>
      </c>
      <c r="W36" s="8" t="s">
        <v>11</v>
      </c>
      <c r="X36" s="36" t="s">
        <v>15</v>
      </c>
      <c r="Y36" s="4"/>
      <c r="Z36" s="13">
        <f t="shared" si="12"/>
        <v>0</v>
      </c>
      <c r="AA36" s="11" t="s">
        <v>85</v>
      </c>
      <c r="AB36" s="11"/>
      <c r="AC36" s="36" t="s">
        <v>14</v>
      </c>
      <c r="AD36" s="4"/>
      <c r="AE36" s="13">
        <f t="shared" si="13"/>
        <v>0</v>
      </c>
      <c r="AF36" s="13"/>
      <c r="AH36" s="36" t="s">
        <v>10</v>
      </c>
      <c r="AI36" s="36" t="s">
        <v>15</v>
      </c>
      <c r="AJ36" s="4">
        <v>0</v>
      </c>
      <c r="AK36" s="13">
        <f t="shared" si="14"/>
        <v>0</v>
      </c>
      <c r="AL36" s="36" t="s">
        <v>10</v>
      </c>
      <c r="AM36" s="36" t="s">
        <v>14</v>
      </c>
      <c r="AN36" s="4"/>
      <c r="AO36" s="13">
        <f t="shared" si="15"/>
        <v>0</v>
      </c>
      <c r="AP36" s="36" t="s">
        <v>10</v>
      </c>
      <c r="AQ36" s="36" t="s">
        <v>14</v>
      </c>
      <c r="AR36" s="4">
        <v>25</v>
      </c>
      <c r="AS36" s="13">
        <f t="shared" si="16"/>
        <v>25</v>
      </c>
      <c r="AT36" s="13"/>
      <c r="AU36" s="13"/>
      <c r="AV36" s="36" t="s">
        <v>63</v>
      </c>
    </row>
    <row r="37" spans="1:48" outlineLevel="1" x14ac:dyDescent="0.3">
      <c r="G37" s="47"/>
      <c r="J37" s="36" t="s">
        <v>14</v>
      </c>
      <c r="L37" s="13">
        <f t="shared" si="9"/>
        <v>0</v>
      </c>
      <c r="M37" s="4" t="s">
        <v>25</v>
      </c>
      <c r="N37" s="38">
        <f t="shared" si="10"/>
        <v>0</v>
      </c>
      <c r="O37" s="34" t="s">
        <v>141</v>
      </c>
      <c r="P37" s="8" t="s">
        <v>24</v>
      </c>
      <c r="Q37" s="14" t="s">
        <v>11</v>
      </c>
      <c r="R37" s="28" t="s">
        <v>141</v>
      </c>
      <c r="S37" s="36" t="s">
        <v>14</v>
      </c>
      <c r="T37" s="4">
        <v>0</v>
      </c>
      <c r="U37" s="13">
        <f t="shared" si="11"/>
        <v>0</v>
      </c>
      <c r="V37" s="8" t="s">
        <v>11</v>
      </c>
      <c r="W37" s="8" t="s">
        <v>11</v>
      </c>
      <c r="X37" s="36" t="s">
        <v>190</v>
      </c>
      <c r="Y37" s="4"/>
      <c r="Z37" s="13">
        <f>_xlfn.IFS(X37=$J$3,Y37*$K$3,X37=$J$4,Y37*$K$4,X37=$J$5,Y37/$K$5,X37=$J$7,Y37/$K$7,X37=$J$6,Y37/$K$6,X37=$J$8,Y37/$K$8)</f>
        <v>0</v>
      </c>
      <c r="AA37" s="23" t="s">
        <v>57</v>
      </c>
      <c r="AB37" s="11"/>
      <c r="AC37" s="36" t="s">
        <v>14</v>
      </c>
      <c r="AD37" s="4"/>
      <c r="AE37" s="13">
        <f t="shared" si="13"/>
        <v>0</v>
      </c>
      <c r="AF37" s="13"/>
      <c r="AH37" s="36" t="s">
        <v>10</v>
      </c>
      <c r="AI37" s="36" t="s">
        <v>15</v>
      </c>
      <c r="AJ37" s="4"/>
      <c r="AK37" s="13">
        <f t="shared" si="14"/>
        <v>0</v>
      </c>
      <c r="AL37" s="36" t="s">
        <v>136</v>
      </c>
      <c r="AM37" s="36" t="s">
        <v>14</v>
      </c>
      <c r="AN37" s="4"/>
      <c r="AO37" s="13">
        <f t="shared" si="15"/>
        <v>0</v>
      </c>
      <c r="AP37" s="36" t="s">
        <v>10</v>
      </c>
      <c r="AQ37" s="36" t="s">
        <v>14</v>
      </c>
      <c r="AR37" s="4">
        <v>25</v>
      </c>
      <c r="AS37" s="13">
        <f t="shared" si="16"/>
        <v>25</v>
      </c>
      <c r="AT37" s="13"/>
      <c r="AU37" s="13"/>
      <c r="AV37" s="36" t="s">
        <v>63</v>
      </c>
    </row>
    <row r="38" spans="1:48" outlineLevel="1" x14ac:dyDescent="0.3">
      <c r="F38" s="37"/>
      <c r="G38" s="47"/>
      <c r="I38" s="37"/>
      <c r="J38" s="36" t="s">
        <v>16</v>
      </c>
      <c r="L38" s="13">
        <f t="shared" si="9"/>
        <v>0</v>
      </c>
      <c r="M38" s="8" t="s">
        <v>26</v>
      </c>
      <c r="N38" s="38">
        <f t="shared" si="10"/>
        <v>0</v>
      </c>
      <c r="O38" s="14" t="s">
        <v>36</v>
      </c>
      <c r="P38" s="8" t="s">
        <v>21</v>
      </c>
      <c r="Q38" s="44" t="s">
        <v>11</v>
      </c>
      <c r="R38" s="8" t="s">
        <v>34</v>
      </c>
      <c r="S38" s="36" t="s">
        <v>14</v>
      </c>
      <c r="T38" s="4">
        <v>0</v>
      </c>
      <c r="U38" s="13">
        <f t="shared" si="11"/>
        <v>0</v>
      </c>
      <c r="V38" s="8" t="s">
        <v>11</v>
      </c>
      <c r="W38" s="8" t="s">
        <v>11</v>
      </c>
      <c r="X38" s="36" t="s">
        <v>15</v>
      </c>
      <c r="Y38" s="4"/>
      <c r="Z38" s="13">
        <f t="shared" si="12"/>
        <v>0</v>
      </c>
      <c r="AA38" s="11" t="s">
        <v>47</v>
      </c>
      <c r="AB38" s="11"/>
      <c r="AC38" s="36" t="s">
        <v>14</v>
      </c>
      <c r="AD38" s="4"/>
      <c r="AE38" s="13">
        <f t="shared" si="13"/>
        <v>0</v>
      </c>
      <c r="AF38" s="13"/>
      <c r="AH38" s="36" t="s">
        <v>10</v>
      </c>
      <c r="AI38" s="36" t="s">
        <v>15</v>
      </c>
      <c r="AJ38" s="4">
        <v>0</v>
      </c>
      <c r="AK38" s="13">
        <f t="shared" si="14"/>
        <v>0</v>
      </c>
      <c r="AL38" s="36" t="s">
        <v>10</v>
      </c>
      <c r="AM38" s="36" t="s">
        <v>14</v>
      </c>
      <c r="AN38" s="4"/>
      <c r="AO38" s="13">
        <f t="shared" si="15"/>
        <v>0</v>
      </c>
      <c r="AP38" s="36" t="s">
        <v>10</v>
      </c>
      <c r="AQ38" s="36" t="s">
        <v>14</v>
      </c>
      <c r="AR38" s="4">
        <v>25</v>
      </c>
      <c r="AS38" s="13">
        <f t="shared" si="16"/>
        <v>25</v>
      </c>
      <c r="AT38" s="13"/>
      <c r="AU38" s="13"/>
      <c r="AV38" s="36" t="s">
        <v>63</v>
      </c>
    </row>
    <row r="39" spans="1:48" s="9" customFormat="1" hidden="1" x14ac:dyDescent="0.3">
      <c r="A39" s="9" t="s">
        <v>172</v>
      </c>
      <c r="E39" s="10" t="s">
        <v>3</v>
      </c>
      <c r="F39" s="10" t="s">
        <v>49</v>
      </c>
      <c r="G39" s="10" t="str">
        <f t="shared" si="0"/>
        <v>*** (Malaysia)</v>
      </c>
      <c r="I39" s="17"/>
      <c r="K39" s="18"/>
      <c r="L39" s="19"/>
      <c r="M39" s="21"/>
      <c r="N39" s="29">
        <f>SUM(N40:N43)</f>
        <v>0</v>
      </c>
      <c r="O39" s="29"/>
      <c r="P39" s="29"/>
      <c r="Q39" s="29"/>
      <c r="R39" s="29"/>
      <c r="S39" s="29"/>
      <c r="T39" s="30">
        <f>SUM(T40:T43)</f>
        <v>0</v>
      </c>
      <c r="U39" s="29">
        <f>SUM(U40:U43)</f>
        <v>0</v>
      </c>
      <c r="V39" s="29"/>
      <c r="W39" s="29"/>
      <c r="X39" s="29"/>
      <c r="Y39" s="30">
        <f>SUM(Y40:Y43)</f>
        <v>0</v>
      </c>
      <c r="Z39" s="29">
        <f>SUM(Z40:Z43)</f>
        <v>0</v>
      </c>
      <c r="AA39" s="29"/>
      <c r="AB39" s="42"/>
      <c r="AC39" s="29"/>
      <c r="AD39" s="30">
        <f>SUM(AD40:AD43)</f>
        <v>0</v>
      </c>
      <c r="AE39" s="29">
        <f>SUM(AE40:AE43)</f>
        <v>0</v>
      </c>
      <c r="AF39" s="29"/>
      <c r="AG39" s="29"/>
      <c r="AH39" s="29"/>
      <c r="AI39" s="29"/>
      <c r="AJ39" s="30">
        <f>SUM(AJ40:AJ43)</f>
        <v>0</v>
      </c>
      <c r="AK39" s="29">
        <f>SUM(AK40:AK43)</f>
        <v>0</v>
      </c>
      <c r="AL39" s="29"/>
      <c r="AM39" s="29"/>
      <c r="AN39" s="30">
        <f>SUM(AN40:AN43)</f>
        <v>0</v>
      </c>
      <c r="AO39" s="29">
        <f>SUM(AO40:AO43)</f>
        <v>0</v>
      </c>
      <c r="AP39" s="29"/>
      <c r="AQ39" s="29"/>
      <c r="AR39" s="30">
        <f>SUM(AR40:AR43)</f>
        <v>75</v>
      </c>
      <c r="AS39" s="29">
        <f>SUM(AS40:AS43)</f>
        <v>75</v>
      </c>
      <c r="AT39" s="19"/>
      <c r="AU39" s="19"/>
    </row>
    <row r="40" spans="1:48" ht="12.75" customHeight="1" outlineLevel="1" x14ac:dyDescent="0.25">
      <c r="F40" s="95"/>
      <c r="G40" s="47"/>
      <c r="J40" s="39" t="s">
        <v>15</v>
      </c>
      <c r="K40" s="28"/>
      <c r="L40" s="13">
        <f t="shared" ref="L40:L43" si="17">_xlfn.IFS(J40=$J$3,K40*$K$3,J40=$J$4,K40*$K$4,J40=$J$5,K40/$K$5,J40=$J$7,K40/$K$7,J40=$J$6,K40/$K$6)</f>
        <v>0</v>
      </c>
      <c r="M40" s="4" t="s">
        <v>25</v>
      </c>
      <c r="N40" s="38">
        <f>_xlfn.IFS(M40="Per Month",L40*12,M40="Per Year",L40)</f>
        <v>0</v>
      </c>
      <c r="O40" s="34" t="s">
        <v>82</v>
      </c>
      <c r="P40" s="31" t="s">
        <v>80</v>
      </c>
      <c r="Q40" s="44" t="s">
        <v>11</v>
      </c>
      <c r="R40" s="8" t="s">
        <v>54</v>
      </c>
      <c r="S40" s="36" t="s">
        <v>14</v>
      </c>
      <c r="T40" s="4">
        <v>0</v>
      </c>
      <c r="U40" s="13">
        <f t="shared" ref="U40:U43" si="18">_xlfn.IFS(S40=$J$3,T40*$K$3,S40=$J$4,T40*$K$4,S40=$J$5,T40/$K$5,S40=$J$7,T40/$K$7,S40=$J$6,T40/$K$6)</f>
        <v>0</v>
      </c>
      <c r="V40" s="8" t="s">
        <v>11</v>
      </c>
      <c r="W40" s="8" t="s">
        <v>11</v>
      </c>
      <c r="X40" s="36" t="s">
        <v>15</v>
      </c>
      <c r="Y40" s="28"/>
      <c r="Z40" s="13">
        <f t="shared" ref="Z40:Z43" si="19">_xlfn.IFS(X40=$J$3,Y40*$K$3,X40=$J$4,Y40*$K$4,X40=$J$5,Y40/$K$5,X40=$J$7,Y40/$K$7,X40=$J$6,Y40/$K$6)</f>
        <v>0</v>
      </c>
      <c r="AA40" s="23" t="s">
        <v>89</v>
      </c>
      <c r="AB40" s="23"/>
      <c r="AC40" s="36" t="s">
        <v>14</v>
      </c>
      <c r="AD40" s="4">
        <v>0</v>
      </c>
      <c r="AE40" s="13">
        <f t="shared" ref="AE40:AE43" si="20">_xlfn.IFS(AC40=$J$3,AD40*$K$3,AC40=$J$4,AD40*$K$4,AC40=$J$5,AD40/$K$5,AC40=$J$7,AD40/$K$7,AC40=$J$6,AD40/$K$6)</f>
        <v>0</v>
      </c>
      <c r="AF40" s="92"/>
      <c r="AG40" s="37"/>
      <c r="AH40" s="36" t="s">
        <v>10</v>
      </c>
      <c r="AI40" s="36" t="s">
        <v>15</v>
      </c>
      <c r="AJ40" s="4">
        <v>0</v>
      </c>
      <c r="AK40" s="13">
        <f t="shared" ref="AK40:AK43" si="21">_xlfn.IFS(AI40=$J$3,AJ40*$K$3,AI40=$J$4,AJ40*$K$4,AI40=$J$5,AJ40/$K$5,AI40=$J$7,AJ40/$K$7,AI40=$J$6,AJ40/$K$6)</f>
        <v>0</v>
      </c>
      <c r="AL40" s="36" t="s">
        <v>9</v>
      </c>
      <c r="AM40" s="36" t="s">
        <v>14</v>
      </c>
      <c r="AN40" s="4"/>
      <c r="AO40" s="13">
        <f t="shared" ref="AO40:AO43" si="22">_xlfn.IFS(AM40=$J$3,AN40*$K$3,AM40=$J$4,AN40*$K$4,AM40=$J$5,AN40/$K$5,AM40=$J$7,AN40/$K$7,AM40=$J$6,AN40/$K$6)</f>
        <v>0</v>
      </c>
      <c r="AP40" s="36" t="s">
        <v>10</v>
      </c>
      <c r="AQ40" s="36" t="s">
        <v>14</v>
      </c>
      <c r="AR40" s="4">
        <v>25</v>
      </c>
      <c r="AS40" s="13">
        <f t="shared" ref="AS40:AS43" si="23">_xlfn.IFS(AQ40=$J$3,AR40*$K$3,AQ40=$J$4,AR40*$K$4,AQ40=$J$5,AR40/$K$5,AQ40=$J$7,AR40/$K$7,AQ40=$J$6,AR40/$K$6)</f>
        <v>25</v>
      </c>
      <c r="AT40" s="13"/>
      <c r="AU40" s="13"/>
      <c r="AV40" s="36" t="s">
        <v>63</v>
      </c>
    </row>
    <row r="41" spans="1:48" ht="12.75" customHeight="1" outlineLevel="1" x14ac:dyDescent="0.25">
      <c r="F41" s="85"/>
      <c r="G41" s="40"/>
      <c r="J41" s="36" t="s">
        <v>14</v>
      </c>
      <c r="L41" s="13">
        <f t="shared" si="17"/>
        <v>0</v>
      </c>
      <c r="M41" s="4" t="s">
        <v>25</v>
      </c>
      <c r="N41" s="38">
        <f>_xlfn.IFS(M41="Per Month",L41*12,M41="Per Year",L41)</f>
        <v>0</v>
      </c>
      <c r="O41" s="34" t="s">
        <v>141</v>
      </c>
      <c r="P41" s="8" t="s">
        <v>24</v>
      </c>
      <c r="Q41" s="14" t="s">
        <v>11</v>
      </c>
      <c r="R41" s="28" t="s">
        <v>141</v>
      </c>
      <c r="S41" s="36" t="s">
        <v>14</v>
      </c>
      <c r="T41" s="4">
        <v>0</v>
      </c>
      <c r="U41" s="13">
        <f t="shared" si="18"/>
        <v>0</v>
      </c>
      <c r="V41" s="8" t="s">
        <v>11</v>
      </c>
      <c r="W41" s="8" t="s">
        <v>11</v>
      </c>
      <c r="X41" s="36" t="s">
        <v>15</v>
      </c>
      <c r="Y41" s="4"/>
      <c r="Z41" s="13">
        <f t="shared" si="19"/>
        <v>0</v>
      </c>
      <c r="AA41" s="23" t="s">
        <v>141</v>
      </c>
      <c r="AB41" s="23"/>
      <c r="AC41" s="36" t="s">
        <v>14</v>
      </c>
      <c r="AD41" s="4"/>
      <c r="AE41" s="13">
        <f t="shared" si="20"/>
        <v>0</v>
      </c>
      <c r="AF41" s="32"/>
      <c r="AG41" s="39"/>
      <c r="AI41" s="36" t="s">
        <v>14</v>
      </c>
      <c r="AJ41" s="4"/>
      <c r="AK41" s="13">
        <f t="shared" si="21"/>
        <v>0</v>
      </c>
      <c r="AM41" s="36" t="s">
        <v>14</v>
      </c>
      <c r="AN41" s="4"/>
      <c r="AO41" s="13">
        <f t="shared" si="22"/>
        <v>0</v>
      </c>
      <c r="AQ41" s="36" t="s">
        <v>14</v>
      </c>
      <c r="AR41" s="4">
        <v>0</v>
      </c>
      <c r="AS41" s="13">
        <f t="shared" si="23"/>
        <v>0</v>
      </c>
      <c r="AT41" s="13"/>
      <c r="AU41" s="13"/>
    </row>
    <row r="42" spans="1:48" outlineLevel="1" x14ac:dyDescent="0.3">
      <c r="F42" s="37"/>
      <c r="G42" s="47"/>
      <c r="J42" s="39" t="s">
        <v>15</v>
      </c>
      <c r="K42" s="28"/>
      <c r="L42" s="13">
        <f t="shared" si="17"/>
        <v>0</v>
      </c>
      <c r="M42" s="4" t="s">
        <v>25</v>
      </c>
      <c r="N42" s="38">
        <f>_xlfn.IFS(M42="Per Month",L42*12,M42="Per Year",L42)</f>
        <v>0</v>
      </c>
      <c r="O42" s="34" t="s">
        <v>83</v>
      </c>
      <c r="P42" s="31" t="s">
        <v>80</v>
      </c>
      <c r="Q42" s="44" t="s">
        <v>11</v>
      </c>
      <c r="R42" s="8" t="s">
        <v>54</v>
      </c>
      <c r="S42" s="36" t="s">
        <v>14</v>
      </c>
      <c r="T42" s="4">
        <v>0</v>
      </c>
      <c r="U42" s="13">
        <f t="shared" si="18"/>
        <v>0</v>
      </c>
      <c r="V42" s="8" t="s">
        <v>11</v>
      </c>
      <c r="W42" s="8" t="s">
        <v>11</v>
      </c>
      <c r="X42" s="36" t="s">
        <v>14</v>
      </c>
      <c r="Y42" s="28"/>
      <c r="Z42" s="13">
        <f t="shared" si="19"/>
        <v>0</v>
      </c>
      <c r="AA42" s="23" t="s">
        <v>83</v>
      </c>
      <c r="AB42" s="23"/>
      <c r="AC42" s="36" t="s">
        <v>14</v>
      </c>
      <c r="AD42" s="4">
        <v>0</v>
      </c>
      <c r="AE42" s="13">
        <f t="shared" si="20"/>
        <v>0</v>
      </c>
      <c r="AF42" s="92"/>
      <c r="AG42" s="37"/>
      <c r="AH42" s="36" t="s">
        <v>10</v>
      </c>
      <c r="AI42" s="36" t="s">
        <v>15</v>
      </c>
      <c r="AJ42" s="4">
        <v>0</v>
      </c>
      <c r="AK42" s="13">
        <f t="shared" si="21"/>
        <v>0</v>
      </c>
      <c r="AL42" s="36" t="s">
        <v>9</v>
      </c>
      <c r="AM42" s="36" t="s">
        <v>14</v>
      </c>
      <c r="AN42" s="4"/>
      <c r="AO42" s="13">
        <f t="shared" si="22"/>
        <v>0</v>
      </c>
      <c r="AP42" s="36" t="s">
        <v>10</v>
      </c>
      <c r="AQ42" s="36" t="s">
        <v>14</v>
      </c>
      <c r="AR42" s="4">
        <v>25</v>
      </c>
      <c r="AS42" s="13">
        <f t="shared" si="23"/>
        <v>25</v>
      </c>
      <c r="AT42" s="13"/>
      <c r="AU42" s="13"/>
      <c r="AV42" s="36" t="s">
        <v>63</v>
      </c>
    </row>
    <row r="43" spans="1:48" outlineLevel="1" x14ac:dyDescent="0.3">
      <c r="D43" s="39"/>
      <c r="F43" s="37"/>
      <c r="G43" s="47"/>
      <c r="I43" s="37"/>
      <c r="J43" s="36" t="s">
        <v>14</v>
      </c>
      <c r="L43" s="13">
        <f t="shared" si="17"/>
        <v>0</v>
      </c>
      <c r="M43" s="4" t="s">
        <v>26</v>
      </c>
      <c r="N43" s="38">
        <f>_xlfn.IFS(M43="Per Month",L43*12,M43="Per Year",L43)</f>
        <v>0</v>
      </c>
      <c r="O43" s="34" t="s">
        <v>52</v>
      </c>
      <c r="P43" s="31" t="s">
        <v>80</v>
      </c>
      <c r="Q43" s="44" t="s">
        <v>11</v>
      </c>
      <c r="R43" s="4" t="s">
        <v>33</v>
      </c>
      <c r="S43" s="36" t="s">
        <v>14</v>
      </c>
      <c r="T43" s="4">
        <v>0</v>
      </c>
      <c r="U43" s="13">
        <f t="shared" si="18"/>
        <v>0</v>
      </c>
      <c r="V43" s="8" t="s">
        <v>11</v>
      </c>
      <c r="W43" s="8" t="s">
        <v>11</v>
      </c>
      <c r="X43" s="36" t="s">
        <v>14</v>
      </c>
      <c r="Y43" s="4"/>
      <c r="Z43" s="13">
        <f t="shared" si="19"/>
        <v>0</v>
      </c>
      <c r="AA43" s="11" t="s">
        <v>48</v>
      </c>
      <c r="AB43" s="11"/>
      <c r="AC43" s="36" t="s">
        <v>14</v>
      </c>
      <c r="AD43" s="4"/>
      <c r="AE43" s="13">
        <f t="shared" si="20"/>
        <v>0</v>
      </c>
      <c r="AF43" s="13"/>
      <c r="AG43" s="37"/>
      <c r="AH43" s="36" t="s">
        <v>10</v>
      </c>
      <c r="AI43" s="36" t="s">
        <v>14</v>
      </c>
      <c r="AJ43" s="4"/>
      <c r="AK43" s="13">
        <f t="shared" si="21"/>
        <v>0</v>
      </c>
      <c r="AL43" s="36" t="s">
        <v>79</v>
      </c>
      <c r="AM43" s="36" t="s">
        <v>14</v>
      </c>
      <c r="AN43" s="4"/>
      <c r="AO43" s="13">
        <f t="shared" si="22"/>
        <v>0</v>
      </c>
      <c r="AP43" s="36" t="s">
        <v>79</v>
      </c>
      <c r="AQ43" s="36" t="s">
        <v>14</v>
      </c>
      <c r="AR43" s="4">
        <v>25</v>
      </c>
      <c r="AS43" s="13">
        <f t="shared" si="23"/>
        <v>25</v>
      </c>
      <c r="AT43" s="13"/>
      <c r="AU43" s="13"/>
      <c r="AV43" s="36" t="s">
        <v>63</v>
      </c>
    </row>
    <row r="44" spans="1:48" s="9" customFormat="1" hidden="1" x14ac:dyDescent="0.3">
      <c r="A44" s="9" t="s">
        <v>173</v>
      </c>
      <c r="E44" s="10" t="s">
        <v>6</v>
      </c>
      <c r="F44" s="10" t="s">
        <v>49</v>
      </c>
      <c r="G44" s="10" t="str">
        <f t="shared" si="0"/>
        <v>*** (Turkey)</v>
      </c>
      <c r="I44" s="17"/>
      <c r="K44" s="18"/>
      <c r="L44" s="19"/>
      <c r="M44" s="21"/>
      <c r="N44" s="29">
        <f>SUM(N45)</f>
        <v>0</v>
      </c>
      <c r="O44" s="29"/>
      <c r="P44" s="29"/>
      <c r="Q44" s="29"/>
      <c r="R44" s="29"/>
      <c r="S44" s="29"/>
      <c r="T44" s="30">
        <f>SUM(T45)</f>
        <v>0</v>
      </c>
      <c r="U44" s="29">
        <f>SUM(U45)</f>
        <v>0</v>
      </c>
      <c r="V44" s="29"/>
      <c r="W44" s="29"/>
      <c r="X44" s="29"/>
      <c r="Y44" s="30">
        <f>SUM(Y45)</f>
        <v>0</v>
      </c>
      <c r="Z44" s="29">
        <f>SUM(Z45)</f>
        <v>0</v>
      </c>
      <c r="AA44" s="41"/>
      <c r="AB44" s="42"/>
      <c r="AC44" s="29"/>
      <c r="AD44" s="30">
        <f>SUM(AD45)</f>
        <v>0</v>
      </c>
      <c r="AE44" s="29">
        <f>SUM(AE45)</f>
        <v>0</v>
      </c>
      <c r="AF44" s="29"/>
      <c r="AG44" s="29"/>
      <c r="AH44" s="29"/>
      <c r="AI44" s="29"/>
      <c r="AJ44" s="30">
        <f>SUM(AJ45)</f>
        <v>0</v>
      </c>
      <c r="AK44" s="29">
        <f>SUM(AK45)</f>
        <v>0</v>
      </c>
      <c r="AL44" s="29"/>
      <c r="AM44" s="29"/>
      <c r="AN44" s="30">
        <f>SUM(AN45)</f>
        <v>0</v>
      </c>
      <c r="AO44" s="29">
        <f>SUM(AO45)</f>
        <v>0</v>
      </c>
      <c r="AP44" s="29"/>
      <c r="AQ44" s="29"/>
      <c r="AR44" s="30">
        <f>SUM(AR45)</f>
        <v>25</v>
      </c>
      <c r="AS44" s="29">
        <f>SUM(AS45)</f>
        <v>25</v>
      </c>
      <c r="AT44" s="19"/>
      <c r="AU44" s="19"/>
    </row>
    <row r="45" spans="1:48" ht="12.75" customHeight="1" outlineLevel="1" x14ac:dyDescent="0.3">
      <c r="F45" s="37"/>
      <c r="G45" s="47"/>
      <c r="I45" s="39"/>
      <c r="J45" s="36" t="s">
        <v>14</v>
      </c>
      <c r="K45" s="28"/>
      <c r="L45" s="13">
        <f>_xlfn.IFS(J45=$J$3,K45*$K$3,J45=$J$4,K45*$K$4,J45=$J$5,K45/$K$5,J45=$J$7,K45/$K$7,J45=$J$6,K45/$K$6)</f>
        <v>0</v>
      </c>
      <c r="M45" s="4" t="s">
        <v>25</v>
      </c>
      <c r="N45" s="38">
        <f>_xlfn.IFS(M45="Per Month",L45*12,M45="Per Year",L45)</f>
        <v>0</v>
      </c>
      <c r="R45" s="28" t="s">
        <v>141</v>
      </c>
      <c r="S45" s="36" t="s">
        <v>14</v>
      </c>
      <c r="T45" s="4">
        <v>0</v>
      </c>
      <c r="U45" s="13">
        <f>_xlfn.IFS(S45=$J$3,T45*$K$3,S45=$J$4,T45*$K$4,S45=$J$5,T45/$K$5,S45=$J$7,T45/$K$7,S45=$J$6,T45/$K$6)</f>
        <v>0</v>
      </c>
      <c r="V45" s="8" t="s">
        <v>11</v>
      </c>
      <c r="W45" s="8" t="s">
        <v>11</v>
      </c>
      <c r="X45" s="36" t="s">
        <v>14</v>
      </c>
      <c r="Y45" s="4"/>
      <c r="Z45" s="13">
        <f>_xlfn.IFS(X45=$J$3,Y45*$K$3,X45=$J$4,Y45*$K$4,X45=$J$5,Y45/$K$5,X45=$J$7,Y45/$K$7,X45=$J$6,Y45/$K$6)</f>
        <v>0</v>
      </c>
      <c r="AA45" s="23"/>
      <c r="AB45" s="11"/>
      <c r="AC45" s="36" t="s">
        <v>14</v>
      </c>
      <c r="AD45" s="4"/>
      <c r="AE45" s="13">
        <f>_xlfn.IFS(AC45=$J$3,AD45*$K$3,AC45=$J$4,AD45*$K$4,AC45=$J$5,AD45/$K$5,AC45=$J$7,AD45/$K$7,AC45=$J$6,AD45/$K$6)</f>
        <v>0</v>
      </c>
      <c r="AF45" s="13"/>
      <c r="AI45" s="36" t="s">
        <v>14</v>
      </c>
      <c r="AK45" s="13">
        <f>_xlfn.IFS(AI45=$J$3,AJ45*$K$3,AI45=$J$4,AJ45*$K$4,AI45=$J$5,AJ45/$K$5,AI45=$J$7,AJ45/$K$7,AI45=$J$6,AJ45/$K$6)</f>
        <v>0</v>
      </c>
      <c r="AM45" s="36" t="s">
        <v>14</v>
      </c>
      <c r="AN45" s="4"/>
      <c r="AO45" s="13">
        <f>_xlfn.IFS(AM45=$J$3,AN45*$K$3,AM45=$J$4,AN45*$K$4,AM45=$J$5,AN45/$K$5,AM45=$J$7,AN45/$K$7,AM45=$J$6,AN45/$K$6)</f>
        <v>0</v>
      </c>
      <c r="AQ45" s="36" t="s">
        <v>14</v>
      </c>
      <c r="AR45" s="4">
        <v>25</v>
      </c>
      <c r="AS45" s="13">
        <f>_xlfn.IFS(AQ45=$J$3,AR45*$K$3,AQ45=$J$4,AR45*$K$4,AQ45=$J$5,AR45/$K$5,AQ45=$J$7,AR45/$K$7,AQ45=$J$6,AR45/$K$6)</f>
        <v>25</v>
      </c>
      <c r="AT45" s="13"/>
      <c r="AU45" s="13"/>
      <c r="AV45" s="36" t="s">
        <v>63</v>
      </c>
    </row>
    <row r="46" spans="1:48" s="9" customFormat="1" ht="12.75" hidden="1" customHeight="1" x14ac:dyDescent="0.3">
      <c r="A46" s="9" t="s">
        <v>174</v>
      </c>
      <c r="E46" s="10" t="s">
        <v>2</v>
      </c>
      <c r="F46" s="10" t="s">
        <v>49</v>
      </c>
      <c r="G46" s="10" t="str">
        <f t="shared" si="0"/>
        <v>*** (UAE)</v>
      </c>
      <c r="K46" s="18"/>
      <c r="L46" s="19"/>
      <c r="M46" s="18"/>
      <c r="N46" s="29">
        <f>SUM(N47:N50)</f>
        <v>0</v>
      </c>
      <c r="O46" s="29"/>
      <c r="P46" s="29"/>
      <c r="Q46" s="29"/>
      <c r="R46" s="29"/>
      <c r="S46" s="29"/>
      <c r="T46" s="30">
        <f>SUM(T47:T50)</f>
        <v>0</v>
      </c>
      <c r="U46" s="29">
        <f>SUM(U47:U50)</f>
        <v>0</v>
      </c>
      <c r="V46" s="29"/>
      <c r="W46" s="29"/>
      <c r="X46" s="29"/>
      <c r="Y46" s="30">
        <f>SUM(Y47:Y50)</f>
        <v>0</v>
      </c>
      <c r="Z46" s="29">
        <f>SUM(Z47:Z50)</f>
        <v>0</v>
      </c>
      <c r="AA46" s="41"/>
      <c r="AB46" s="42"/>
      <c r="AC46" s="29"/>
      <c r="AD46" s="30">
        <f>SUM(AD47:AD50)</f>
        <v>0</v>
      </c>
      <c r="AE46" s="29">
        <f>SUM(AE47:AE50)</f>
        <v>0</v>
      </c>
      <c r="AF46" s="29"/>
      <c r="AG46" s="29"/>
      <c r="AH46" s="29"/>
      <c r="AI46" s="29"/>
      <c r="AJ46" s="30">
        <f>SUM(AJ47:AJ50)</f>
        <v>0</v>
      </c>
      <c r="AK46" s="29">
        <f>SUM(AK47:AK50)</f>
        <v>0</v>
      </c>
      <c r="AL46" s="29"/>
      <c r="AM46" s="29"/>
      <c r="AN46" s="30">
        <f>SUM(AN47:AN50)</f>
        <v>0</v>
      </c>
      <c r="AO46" s="29">
        <f>SUM(AO47:AO50)</f>
        <v>0</v>
      </c>
      <c r="AP46" s="29"/>
      <c r="AQ46" s="29"/>
      <c r="AR46" s="30">
        <f>SUM(AR47:AR50)</f>
        <v>100</v>
      </c>
      <c r="AS46" s="29">
        <f>SUM(AS47:AS50)</f>
        <v>100</v>
      </c>
      <c r="AT46" s="19"/>
      <c r="AU46" s="19"/>
    </row>
    <row r="47" spans="1:48" outlineLevel="1" x14ac:dyDescent="0.3">
      <c r="G47" s="47"/>
      <c r="H47" s="93"/>
      <c r="I47" s="37"/>
      <c r="J47" s="36" t="s">
        <v>16</v>
      </c>
      <c r="L47" s="13">
        <f t="shared" ref="L47:L50" si="24">_xlfn.IFS(J47=$J$3,K47*$K$3,J47=$J$4,K47*$K$4,J47=$J$5,K47/$K$5,J47=$J$7,K47/$K$7,J47=$J$6,K47/$K$6)</f>
        <v>0</v>
      </c>
      <c r="M47" s="8" t="s">
        <v>26</v>
      </c>
      <c r="N47" s="38">
        <f>_xlfn.IFS(M47="Per Month",L47*12,M47="Per Year",L47)</f>
        <v>0</v>
      </c>
      <c r="O47" s="14" t="s">
        <v>36</v>
      </c>
      <c r="P47" s="96" t="s">
        <v>22</v>
      </c>
      <c r="Q47" s="97" t="s">
        <v>51</v>
      </c>
      <c r="R47" s="8" t="s">
        <v>34</v>
      </c>
      <c r="S47" s="36" t="s">
        <v>146</v>
      </c>
      <c r="U47" s="13">
        <f t="shared" ref="U47:U50" si="25">_xlfn.IFS(S47=$J$3,T47*$K$3,S47=$J$4,T47*$K$4,S47=$J$5,T47/$K$5,S47=$J$7,T47/$K$7,S47=$J$6,T47/$K$6)</f>
        <v>0</v>
      </c>
      <c r="W47" s="36"/>
      <c r="X47" s="36" t="s">
        <v>146</v>
      </c>
      <c r="Y47" s="4"/>
      <c r="Z47" s="13">
        <f t="shared" ref="Z47:Z50" si="26">_xlfn.IFS(X47=$J$3,Y47*$K$3,X47=$J$4,Y47*$K$4,X47=$J$5,Y47/$K$5,X47=$J$7,Y47/$K$7,X47=$J$6,Y47/$K$6)</f>
        <v>0</v>
      </c>
      <c r="AA47" s="23" t="s">
        <v>149</v>
      </c>
      <c r="AB47" s="39"/>
      <c r="AC47" s="36" t="s">
        <v>146</v>
      </c>
      <c r="AD47" s="28"/>
      <c r="AE47" s="13">
        <f t="shared" ref="AE47:AE50" si="27">_xlfn.IFS(AC47=$J$3,AD47*$K$3,AC47=$J$4,AD47*$K$4,AC47=$J$5,AD47/$K$5,AC47=$J$7,AD47/$K$7,AC47=$J$6,AD47/$K$6)</f>
        <v>0</v>
      </c>
      <c r="AF47" s="32" t="s">
        <v>152</v>
      </c>
      <c r="AG47" s="39"/>
      <c r="AI47" s="36" t="s">
        <v>14</v>
      </c>
      <c r="AJ47" s="4"/>
      <c r="AK47" s="13">
        <f t="shared" ref="AK47:AK50" si="28">_xlfn.IFS(AI47=$J$3,AJ47*$K$3,AI47=$J$4,AJ47*$K$4,AI47=$J$5,AJ47/$K$5,AI47=$J$7,AJ47/$K$7,AI47=$J$6,AJ47/$K$6)</f>
        <v>0</v>
      </c>
      <c r="AM47" s="36" t="s">
        <v>14</v>
      </c>
      <c r="AN47" s="4"/>
      <c r="AO47" s="13">
        <f t="shared" ref="AO47:AO50" si="29">_xlfn.IFS(AM47=$J$3,AN47*$K$3,AM47=$J$4,AN47*$K$4,AM47=$J$5,AN47/$K$5,AM47=$J$7,AN47/$K$7,AM47=$J$6,AN47/$K$6)</f>
        <v>0</v>
      </c>
      <c r="AQ47" s="36" t="s">
        <v>14</v>
      </c>
      <c r="AR47" s="4">
        <v>25</v>
      </c>
      <c r="AS47" s="13">
        <f t="shared" ref="AS47:AS50" si="30">_xlfn.IFS(AQ47=$J$3,AR47*$K$3,AQ47=$J$4,AR47*$K$4,AQ47=$J$5,AR47/$K$5,AQ47=$J$7,AR47/$K$7,AQ47=$J$6,AR47/$K$6)</f>
        <v>25</v>
      </c>
      <c r="AT47" s="13"/>
      <c r="AU47" s="13"/>
      <c r="AV47" s="36" t="s">
        <v>63</v>
      </c>
    </row>
    <row r="48" spans="1:48" outlineLevel="1" x14ac:dyDescent="0.3">
      <c r="F48" s="37"/>
      <c r="G48" s="47"/>
      <c r="H48" s="93"/>
      <c r="I48" s="37"/>
      <c r="J48" s="36" t="s">
        <v>16</v>
      </c>
      <c r="L48" s="13">
        <f t="shared" si="24"/>
        <v>0</v>
      </c>
      <c r="M48" s="8" t="s">
        <v>26</v>
      </c>
      <c r="N48" s="38">
        <f>_xlfn.IFS(M48="Per Month",L48*12,M48="Per Year",L48)</f>
        <v>0</v>
      </c>
      <c r="O48" s="14" t="s">
        <v>36</v>
      </c>
      <c r="P48" s="8" t="s">
        <v>21</v>
      </c>
      <c r="Q48" s="44" t="s">
        <v>11</v>
      </c>
      <c r="R48" s="8" t="s">
        <v>34</v>
      </c>
      <c r="S48" s="36" t="s">
        <v>146</v>
      </c>
      <c r="U48" s="13">
        <f t="shared" si="25"/>
        <v>0</v>
      </c>
      <c r="W48" s="36"/>
      <c r="X48" s="39" t="s">
        <v>146</v>
      </c>
      <c r="Y48" s="28"/>
      <c r="Z48" s="13">
        <f t="shared" si="26"/>
        <v>0</v>
      </c>
      <c r="AA48" s="23" t="s">
        <v>148</v>
      </c>
      <c r="AB48" s="36"/>
      <c r="AC48" s="36" t="s">
        <v>14</v>
      </c>
      <c r="AD48" s="28"/>
      <c r="AE48" s="13">
        <f t="shared" si="27"/>
        <v>0</v>
      </c>
      <c r="AF48" s="32" t="s">
        <v>86</v>
      </c>
      <c r="AG48" s="39"/>
      <c r="AI48" s="36" t="s">
        <v>14</v>
      </c>
      <c r="AJ48" s="4"/>
      <c r="AK48" s="13">
        <f t="shared" si="28"/>
        <v>0</v>
      </c>
      <c r="AM48" s="36" t="s">
        <v>14</v>
      </c>
      <c r="AN48" s="4"/>
      <c r="AO48" s="13">
        <f t="shared" si="29"/>
        <v>0</v>
      </c>
      <c r="AQ48" s="36" t="s">
        <v>14</v>
      </c>
      <c r="AR48" s="4">
        <v>25</v>
      </c>
      <c r="AS48" s="13">
        <f t="shared" si="30"/>
        <v>25</v>
      </c>
      <c r="AT48" s="13"/>
      <c r="AU48" s="13"/>
      <c r="AV48" s="36" t="s">
        <v>63</v>
      </c>
    </row>
    <row r="49" spans="1:48" outlineLevel="1" x14ac:dyDescent="0.3">
      <c r="F49" s="37"/>
      <c r="G49" s="47"/>
      <c r="I49" s="37"/>
      <c r="J49" s="36" t="s">
        <v>16</v>
      </c>
      <c r="L49" s="13">
        <f t="shared" si="24"/>
        <v>0</v>
      </c>
      <c r="M49" s="8" t="s">
        <v>26</v>
      </c>
      <c r="N49" s="38">
        <f>_xlfn.IFS(M49="Per Month",L49*12,M49="Per Year",L49)</f>
        <v>0</v>
      </c>
      <c r="O49" s="14" t="s">
        <v>36</v>
      </c>
      <c r="P49" s="8" t="s">
        <v>21</v>
      </c>
      <c r="Q49" s="44" t="s">
        <v>11</v>
      </c>
      <c r="R49" s="8" t="s">
        <v>34</v>
      </c>
      <c r="S49" s="36" t="s">
        <v>14</v>
      </c>
      <c r="T49" s="4">
        <v>0</v>
      </c>
      <c r="U49" s="13">
        <f t="shared" si="25"/>
        <v>0</v>
      </c>
      <c r="V49" s="8" t="s">
        <v>11</v>
      </c>
      <c r="W49" s="8" t="s">
        <v>11</v>
      </c>
      <c r="X49" s="39" t="s">
        <v>146</v>
      </c>
      <c r="Y49" s="28"/>
      <c r="Z49" s="13">
        <f t="shared" si="26"/>
        <v>0</v>
      </c>
      <c r="AA49" s="23" t="s">
        <v>148</v>
      </c>
      <c r="AB49" s="36"/>
      <c r="AC49" s="36" t="s">
        <v>146</v>
      </c>
      <c r="AD49" s="28"/>
      <c r="AE49" s="13">
        <f t="shared" si="27"/>
        <v>0</v>
      </c>
      <c r="AF49" s="32" t="s">
        <v>153</v>
      </c>
      <c r="AG49" s="39"/>
      <c r="AI49" s="36" t="s">
        <v>14</v>
      </c>
      <c r="AJ49" s="4"/>
      <c r="AK49" s="13">
        <f t="shared" si="28"/>
        <v>0</v>
      </c>
      <c r="AM49" s="36" t="s">
        <v>14</v>
      </c>
      <c r="AN49" s="4"/>
      <c r="AO49" s="13">
        <f t="shared" si="29"/>
        <v>0</v>
      </c>
      <c r="AQ49" s="36" t="s">
        <v>14</v>
      </c>
      <c r="AR49" s="4">
        <v>25</v>
      </c>
      <c r="AS49" s="13">
        <f t="shared" si="30"/>
        <v>25</v>
      </c>
      <c r="AT49" s="13"/>
      <c r="AU49" s="13"/>
      <c r="AV49" s="36" t="s">
        <v>63</v>
      </c>
    </row>
    <row r="50" spans="1:48" outlineLevel="1" x14ac:dyDescent="0.3">
      <c r="F50" s="37"/>
      <c r="G50" s="47"/>
      <c r="J50" s="36" t="s">
        <v>16</v>
      </c>
      <c r="L50" s="13">
        <f t="shared" si="24"/>
        <v>0</v>
      </c>
      <c r="M50" s="4" t="s">
        <v>26</v>
      </c>
      <c r="N50" s="38">
        <f>_xlfn.IFS(M50="Per Month",L50*12,M50="Per Year",L50)</f>
        <v>0</v>
      </c>
      <c r="O50" s="14" t="s">
        <v>36</v>
      </c>
      <c r="P50" s="8" t="s">
        <v>21</v>
      </c>
      <c r="Q50" s="44" t="s">
        <v>11</v>
      </c>
      <c r="R50" s="4" t="s">
        <v>33</v>
      </c>
      <c r="S50" s="36" t="s">
        <v>14</v>
      </c>
      <c r="T50" s="4">
        <v>0</v>
      </c>
      <c r="U50" s="13">
        <f t="shared" si="25"/>
        <v>0</v>
      </c>
      <c r="V50" s="8" t="s">
        <v>11</v>
      </c>
      <c r="W50" s="8" t="s">
        <v>11</v>
      </c>
      <c r="X50" s="36" t="s">
        <v>146</v>
      </c>
      <c r="Y50" s="28"/>
      <c r="Z50" s="13">
        <f t="shared" si="26"/>
        <v>0</v>
      </c>
      <c r="AA50" s="23" t="s">
        <v>154</v>
      </c>
      <c r="AB50" s="11"/>
      <c r="AC50" s="36" t="s">
        <v>146</v>
      </c>
      <c r="AD50" s="89"/>
      <c r="AE50" s="13">
        <f t="shared" si="27"/>
        <v>0</v>
      </c>
      <c r="AF50" s="32" t="s">
        <v>154</v>
      </c>
      <c r="AG50" s="39"/>
      <c r="AI50" s="36" t="s">
        <v>146</v>
      </c>
      <c r="AJ50" s="4"/>
      <c r="AK50" s="13">
        <f t="shared" si="28"/>
        <v>0</v>
      </c>
      <c r="AM50" s="36" t="s">
        <v>146</v>
      </c>
      <c r="AO50" s="13">
        <f t="shared" si="29"/>
        <v>0</v>
      </c>
      <c r="AP50" s="8" t="s">
        <v>26</v>
      </c>
      <c r="AQ50" s="36" t="s">
        <v>14</v>
      </c>
      <c r="AR50" s="4">
        <v>25</v>
      </c>
      <c r="AS50" s="13">
        <f t="shared" si="30"/>
        <v>25</v>
      </c>
      <c r="AT50" s="13"/>
      <c r="AU50" s="13"/>
      <c r="AV50" s="36" t="s">
        <v>63</v>
      </c>
    </row>
    <row r="51" spans="1:48" s="9" customFormat="1" hidden="1" x14ac:dyDescent="0.3">
      <c r="A51" s="9" t="s">
        <v>175</v>
      </c>
      <c r="E51" s="10" t="s">
        <v>70</v>
      </c>
      <c r="F51" s="10" t="s">
        <v>49</v>
      </c>
      <c r="G51" s="10" t="str">
        <f t="shared" si="0"/>
        <v>*** (USA)</v>
      </c>
      <c r="K51" s="18"/>
      <c r="L51" s="19"/>
      <c r="M51" s="18"/>
      <c r="N51" s="29">
        <f>SUM(N52:N53)</f>
        <v>0</v>
      </c>
      <c r="O51" s="29"/>
      <c r="P51" s="29"/>
      <c r="Q51" s="29"/>
      <c r="R51" s="29"/>
      <c r="S51" s="29"/>
      <c r="T51" s="30">
        <f>SUM(T52:T53)</f>
        <v>0</v>
      </c>
      <c r="U51" s="29">
        <f>SUM(U52:U53)</f>
        <v>0</v>
      </c>
      <c r="V51" s="29"/>
      <c r="W51" s="29"/>
      <c r="X51" s="29"/>
      <c r="Y51" s="30">
        <f>SUM(Y52:Y53)</f>
        <v>0</v>
      </c>
      <c r="Z51" s="29">
        <f>SUM(Z52:Z53)</f>
        <v>0</v>
      </c>
      <c r="AA51" s="41"/>
      <c r="AB51" s="42"/>
      <c r="AC51" s="29"/>
      <c r="AD51" s="30">
        <f>SUM(AD52:AD53)</f>
        <v>0</v>
      </c>
      <c r="AE51" s="29">
        <f>SUM(AE52:AE53)</f>
        <v>0</v>
      </c>
      <c r="AF51" s="29"/>
      <c r="AG51" s="29"/>
      <c r="AH51" s="29"/>
      <c r="AI51" s="29"/>
      <c r="AJ51" s="30">
        <f>SUM(AJ52:AJ53)</f>
        <v>0</v>
      </c>
      <c r="AK51" s="29">
        <f>SUM(AK52:AK53)</f>
        <v>0</v>
      </c>
      <c r="AL51" s="29"/>
      <c r="AM51" s="29"/>
      <c r="AN51" s="30">
        <f>SUM(AN52:AN53)</f>
        <v>0</v>
      </c>
      <c r="AO51" s="29">
        <f>SUM(AO52:AO53)</f>
        <v>0</v>
      </c>
      <c r="AP51" s="29"/>
      <c r="AQ51" s="29"/>
      <c r="AR51" s="30">
        <f>SUM(AR52:AR53)</f>
        <v>50</v>
      </c>
      <c r="AS51" s="29">
        <f>SUM(AS52:AS53)</f>
        <v>50</v>
      </c>
      <c r="AT51" s="19"/>
      <c r="AU51" s="19"/>
    </row>
    <row r="52" spans="1:48" outlineLevel="1" x14ac:dyDescent="0.3">
      <c r="G52" s="47"/>
      <c r="J52" s="36" t="s">
        <v>16</v>
      </c>
      <c r="L52" s="13">
        <f t="shared" ref="L52:L53" si="31">_xlfn.IFS(J52=$J$3,K52*$K$3,J52=$J$4,K52*$K$4,J52=$J$5,K52/$K$5,J52=$J$7,K52/$K$7,J52=$J$6,K52/$K$6)</f>
        <v>0</v>
      </c>
      <c r="M52" s="8" t="s">
        <v>26</v>
      </c>
      <c r="N52" s="31">
        <f>_xlfn.IFS(M52="Per Month",L52*12,M52="Per Year",L52)</f>
        <v>0</v>
      </c>
      <c r="O52" s="14" t="s">
        <v>36</v>
      </c>
      <c r="P52" s="8" t="s">
        <v>21</v>
      </c>
      <c r="Q52" s="44" t="s">
        <v>11</v>
      </c>
      <c r="R52" s="8" t="s">
        <v>34</v>
      </c>
      <c r="S52" s="36" t="s">
        <v>14</v>
      </c>
      <c r="T52" s="4">
        <v>0</v>
      </c>
      <c r="U52" s="13">
        <f t="shared" ref="U52:U53" si="32">_xlfn.IFS(S52=$J$3,T52*$K$3,S52=$J$4,T52*$K$4,S52=$J$5,T52/$K$5,S52=$J$7,T52/$K$7,S52=$J$6,T52/$K$6)</f>
        <v>0</v>
      </c>
      <c r="V52" s="8" t="s">
        <v>11</v>
      </c>
      <c r="W52" s="8" t="s">
        <v>11</v>
      </c>
      <c r="X52" s="36" t="s">
        <v>14</v>
      </c>
      <c r="Y52" s="4"/>
      <c r="Z52" s="13">
        <f t="shared" ref="Z52:Z53" si="33">_xlfn.IFS(X52=$J$3,Y52*$K$3,X52=$J$4,Y52*$K$4,X52=$J$5,Y52/$K$5,X52=$J$7,Y52/$K$7,X52=$J$6,Y52/$K$6)</f>
        <v>0</v>
      </c>
      <c r="AA52" s="39" t="s">
        <v>150</v>
      </c>
      <c r="AB52" s="23"/>
      <c r="AC52" s="36" t="s">
        <v>14</v>
      </c>
      <c r="AD52" s="4"/>
      <c r="AE52" s="13">
        <f t="shared" ref="AE52:AE53" si="34">_xlfn.IFS(AC52=$J$3,AD52*$K$3,AC52=$J$4,AD52*$K$4,AC52=$J$5,AD52/$K$5,AC52=$J$7,AD52/$K$7,AC52=$J$6,AD52/$K$6)</f>
        <v>0</v>
      </c>
      <c r="AF52" s="13"/>
      <c r="AI52" s="36" t="s">
        <v>14</v>
      </c>
      <c r="AJ52" s="4"/>
      <c r="AK52" s="13">
        <f t="shared" ref="AK52:AK53" si="35">_xlfn.IFS(AI52=$J$3,AJ52*$K$3,AI52=$J$4,AJ52*$K$4,AI52=$J$5,AJ52/$K$5,AI52=$J$7,AJ52/$K$7,AI52=$J$6,AJ52/$K$6)</f>
        <v>0</v>
      </c>
      <c r="AM52" s="36" t="s">
        <v>14</v>
      </c>
      <c r="AN52" s="4"/>
      <c r="AO52" s="13">
        <f t="shared" ref="AO52:AO53" si="36">_xlfn.IFS(AM52=$J$3,AN52*$K$3,AM52=$J$4,AN52*$K$4,AM52=$J$5,AN52/$K$5,AM52=$J$7,AN52/$K$7,AM52=$J$6,AN52/$K$6)</f>
        <v>0</v>
      </c>
      <c r="AQ52" s="36" t="s">
        <v>14</v>
      </c>
      <c r="AR52" s="4">
        <v>25</v>
      </c>
      <c r="AS52" s="13">
        <f t="shared" ref="AS52:AS53" si="37">_xlfn.IFS(AQ52=$J$3,AR52*$K$3,AQ52=$J$4,AR52*$K$4,AQ52=$J$5,AR52/$K$5,AQ52=$J$7,AR52/$K$7,AQ52=$J$6,AR52/$K$6)</f>
        <v>25</v>
      </c>
      <c r="AT52" s="13"/>
      <c r="AU52" s="13"/>
      <c r="AV52" s="36" t="s">
        <v>63</v>
      </c>
    </row>
    <row r="53" spans="1:48" outlineLevel="1" x14ac:dyDescent="0.3">
      <c r="F53" s="37"/>
      <c r="G53" s="47"/>
      <c r="I53" s="37"/>
      <c r="J53" s="36" t="s">
        <v>16</v>
      </c>
      <c r="L53" s="13">
        <f t="shared" si="31"/>
        <v>0</v>
      </c>
      <c r="M53" s="8" t="s">
        <v>26</v>
      </c>
      <c r="N53" s="31">
        <f>_xlfn.IFS(M53="Per Month",L53*12,M53="Per Year",L53)</f>
        <v>0</v>
      </c>
      <c r="O53" s="14" t="s">
        <v>36</v>
      </c>
      <c r="P53" s="8" t="s">
        <v>21</v>
      </c>
      <c r="Q53" s="44" t="s">
        <v>11</v>
      </c>
      <c r="R53" s="8" t="s">
        <v>34</v>
      </c>
      <c r="S53" s="36" t="s">
        <v>14</v>
      </c>
      <c r="T53" s="4">
        <v>0</v>
      </c>
      <c r="U53" s="13">
        <f t="shared" si="32"/>
        <v>0</v>
      </c>
      <c r="V53" s="8" t="s">
        <v>11</v>
      </c>
      <c r="W53" s="8" t="s">
        <v>11</v>
      </c>
      <c r="X53" s="36" t="s">
        <v>14</v>
      </c>
      <c r="Y53" s="4"/>
      <c r="Z53" s="13">
        <f t="shared" si="33"/>
        <v>0</v>
      </c>
      <c r="AA53" s="23" t="s">
        <v>151</v>
      </c>
      <c r="AB53" s="23"/>
      <c r="AC53" s="36" t="s">
        <v>14</v>
      </c>
      <c r="AD53" s="4"/>
      <c r="AE53" s="13">
        <f t="shared" si="34"/>
        <v>0</v>
      </c>
      <c r="AF53" s="13"/>
      <c r="AI53" s="36" t="s">
        <v>14</v>
      </c>
      <c r="AJ53" s="4"/>
      <c r="AK53" s="13">
        <f t="shared" si="35"/>
        <v>0</v>
      </c>
      <c r="AM53" s="36" t="s">
        <v>14</v>
      </c>
      <c r="AN53" s="4"/>
      <c r="AO53" s="13">
        <f t="shared" si="36"/>
        <v>0</v>
      </c>
      <c r="AQ53" s="36" t="s">
        <v>14</v>
      </c>
      <c r="AR53" s="4">
        <v>25</v>
      </c>
      <c r="AS53" s="13">
        <f t="shared" si="37"/>
        <v>25</v>
      </c>
      <c r="AT53" s="13"/>
      <c r="AU53" s="13"/>
      <c r="AV53" s="36" t="s">
        <v>63</v>
      </c>
    </row>
    <row r="54" spans="1:48" s="99" customFormat="1" ht="14.4" thickBot="1" x14ac:dyDescent="0.35">
      <c r="A54" s="98"/>
      <c r="K54" s="7"/>
      <c r="L54" s="100"/>
      <c r="M54" s="7"/>
      <c r="N54" s="7"/>
      <c r="P54" s="7"/>
      <c r="Q54" s="101"/>
      <c r="R54" s="7"/>
      <c r="S54" s="7"/>
      <c r="T54" s="7"/>
      <c r="U54" s="7"/>
      <c r="V54" s="7"/>
      <c r="W54" s="7"/>
      <c r="Y54" s="7"/>
      <c r="Z54" s="100"/>
      <c r="AA54" s="43"/>
      <c r="AB54" s="102"/>
    </row>
    <row r="55" spans="1:48" x14ac:dyDescent="0.3">
      <c r="A55" s="46" t="s">
        <v>75</v>
      </c>
      <c r="G55" s="103" t="s">
        <v>75</v>
      </c>
    </row>
    <row r="56" spans="1:48" x14ac:dyDescent="0.3">
      <c r="A56" s="46" t="s">
        <v>137</v>
      </c>
      <c r="G56" s="104" t="s">
        <v>137</v>
      </c>
      <c r="M56" s="47" t="s">
        <v>14</v>
      </c>
      <c r="N56" s="26">
        <f t="shared" ref="N56:N61" si="38">SUMIF($J$13:$J$54,$M56,N$13:N$54)</f>
        <v>0</v>
      </c>
      <c r="S56" s="47" t="s">
        <v>14</v>
      </c>
      <c r="T56" s="45">
        <f t="shared" ref="T56:U61" si="39">SUMIF($X$13:$X$54,$X56,T$13:T$54)</f>
        <v>0</v>
      </c>
      <c r="U56" s="26">
        <f t="shared" si="39"/>
        <v>0</v>
      </c>
      <c r="V56" s="105" t="str">
        <f t="shared" ref="V56:V61" si="40">_xlfn.IFS(U56&gt;0,U56/T56,U56=0,"-")</f>
        <v>-</v>
      </c>
      <c r="X56" s="47" t="s">
        <v>14</v>
      </c>
      <c r="Y56" s="45">
        <f t="shared" ref="Y56:Z61" si="41">SUMIF($X$13:$X$54,$X56,Y$13:Y$54)</f>
        <v>0</v>
      </c>
      <c r="Z56" s="26">
        <f t="shared" si="41"/>
        <v>0</v>
      </c>
      <c r="AA56" s="105" t="str">
        <f>_xlfn.IFS(Z56&gt;0,Z56/Y56,Z56=0,"-")</f>
        <v>-</v>
      </c>
      <c r="AB56" s="106"/>
      <c r="AC56" s="47" t="s">
        <v>14</v>
      </c>
      <c r="AD56" s="45">
        <f t="shared" ref="AD56:AE61" si="42">SUMIF($AC$13:$AC$54,$AM56,AD$13:AD$54)</f>
        <v>0</v>
      </c>
      <c r="AE56" s="26">
        <f t="shared" si="42"/>
        <v>0</v>
      </c>
      <c r="AF56" s="105" t="str">
        <f>_xlfn.IFS(AE56&gt;0,AE56/AD56,AE56=0,"-")</f>
        <v>-</v>
      </c>
      <c r="AG56" s="105"/>
      <c r="AI56" s="47" t="s">
        <v>14</v>
      </c>
      <c r="AJ56" s="45">
        <f t="shared" ref="AJ56:AK61" si="43">SUMIF($AI$13:$AI$54,$AI56,AJ$13:AJ$54)</f>
        <v>0</v>
      </c>
      <c r="AK56" s="26">
        <f t="shared" si="43"/>
        <v>0</v>
      </c>
      <c r="AL56" s="105" t="str">
        <f>_xlfn.IFS(AK56&gt;0,AK56/AJ56,AK56=0,"-")</f>
        <v>-</v>
      </c>
      <c r="AM56" s="47" t="s">
        <v>14</v>
      </c>
      <c r="AN56" s="45"/>
      <c r="AO56" s="26">
        <f>SUMIF($AM$13:$AM$54,$AM56,AO$13:AO$54)</f>
        <v>0</v>
      </c>
      <c r="AP56" s="105" t="str">
        <f>_xlfn.IFS(AO56&gt;0,AO56/AN56,AO56=0,"-")</f>
        <v>-</v>
      </c>
      <c r="AQ56" s="47" t="s">
        <v>14</v>
      </c>
      <c r="AR56" s="45">
        <f t="shared" ref="AR56:AS61" si="44">SUMIF($AQ$13:$AQ$54,$AQ56,AR$13:AR$54)</f>
        <v>750</v>
      </c>
      <c r="AS56" s="26">
        <f t="shared" si="44"/>
        <v>750</v>
      </c>
      <c r="AT56" s="105">
        <f>_xlfn.IFS(AS56&gt;0,AS56/AR56,AS56=0,"-")</f>
        <v>1</v>
      </c>
      <c r="AU56" s="26"/>
    </row>
    <row r="57" spans="1:48" x14ac:dyDescent="0.3">
      <c r="A57" s="46" t="s">
        <v>138</v>
      </c>
      <c r="G57" s="104" t="s">
        <v>138</v>
      </c>
      <c r="M57" s="47" t="s">
        <v>15</v>
      </c>
      <c r="N57" s="26">
        <f t="shared" si="38"/>
        <v>0</v>
      </c>
      <c r="S57" s="47" t="s">
        <v>15</v>
      </c>
      <c r="T57" s="45">
        <f t="shared" si="39"/>
        <v>0</v>
      </c>
      <c r="U57" s="26">
        <f t="shared" si="39"/>
        <v>0</v>
      </c>
      <c r="V57" s="105" t="str">
        <f t="shared" si="40"/>
        <v>-</v>
      </c>
      <c r="X57" s="47" t="s">
        <v>15</v>
      </c>
      <c r="Y57" s="45">
        <f t="shared" si="41"/>
        <v>0</v>
      </c>
      <c r="Z57" s="26">
        <f t="shared" si="41"/>
        <v>0</v>
      </c>
      <c r="AA57" s="105" t="str">
        <f>_xlfn.IFS(Z57&gt;0,Z57/Y57,Z57=0,"-")</f>
        <v>-</v>
      </c>
      <c r="AB57" s="106"/>
      <c r="AC57" s="47" t="s">
        <v>15</v>
      </c>
      <c r="AD57" s="45">
        <f t="shared" si="42"/>
        <v>0</v>
      </c>
      <c r="AE57" s="26">
        <f t="shared" si="42"/>
        <v>0</v>
      </c>
      <c r="AF57" s="105" t="str">
        <f>_xlfn.IFS(AE57&gt;0,AE57/AD57,AE57=0,"-")</f>
        <v>-</v>
      </c>
      <c r="AG57" s="105"/>
      <c r="AI57" s="47" t="s">
        <v>15</v>
      </c>
      <c r="AJ57" s="45">
        <f t="shared" si="43"/>
        <v>0</v>
      </c>
      <c r="AK57" s="26">
        <f t="shared" si="43"/>
        <v>0</v>
      </c>
      <c r="AL57" s="105" t="str">
        <f>_xlfn.IFS(AK57&gt;0,AK57/AJ57,AK57=0,"-")</f>
        <v>-</v>
      </c>
      <c r="AM57" s="47" t="s">
        <v>15</v>
      </c>
      <c r="AN57" s="45">
        <f>SUMIF($AI$13:$AI$54,$AI57,AN$13:AN$54)</f>
        <v>0</v>
      </c>
      <c r="AO57" s="26">
        <f>SUMIF($AI$13:$AI$54,$M57,AO$13:AO$54)</f>
        <v>0</v>
      </c>
      <c r="AP57" s="105" t="str">
        <f>_xlfn.IFS(AO57&gt;0,AO57/AN57,AO57=0,"-")</f>
        <v>-</v>
      </c>
      <c r="AQ57" s="47" t="s">
        <v>15</v>
      </c>
      <c r="AR57" s="45">
        <f t="shared" si="44"/>
        <v>0</v>
      </c>
      <c r="AS57" s="26">
        <f t="shared" si="44"/>
        <v>0</v>
      </c>
      <c r="AT57" s="105" t="str">
        <f>_xlfn.IFS(AS57&gt;0,AS57/AR57,AS57=0,"-")</f>
        <v>-</v>
      </c>
      <c r="AU57" s="26"/>
    </row>
    <row r="58" spans="1:48" x14ac:dyDescent="0.3">
      <c r="A58" s="46" t="s">
        <v>139</v>
      </c>
      <c r="G58" s="104" t="s">
        <v>139</v>
      </c>
      <c r="M58" s="47" t="s">
        <v>16</v>
      </c>
      <c r="N58" s="26">
        <f t="shared" si="38"/>
        <v>0</v>
      </c>
      <c r="S58" s="47" t="s">
        <v>16</v>
      </c>
      <c r="T58" s="45">
        <f t="shared" si="39"/>
        <v>0</v>
      </c>
      <c r="U58" s="26">
        <f t="shared" si="39"/>
        <v>0</v>
      </c>
      <c r="V58" s="105" t="str">
        <f t="shared" si="40"/>
        <v>-</v>
      </c>
      <c r="X58" s="47" t="s">
        <v>16</v>
      </c>
      <c r="Y58" s="45">
        <f t="shared" si="41"/>
        <v>0</v>
      </c>
      <c r="Z58" s="26">
        <f t="shared" si="41"/>
        <v>0</v>
      </c>
      <c r="AA58" s="105" t="str">
        <f>_xlfn.IFS(Z58&gt;0,Z58/Y58,Z58=0,"-")</f>
        <v>-</v>
      </c>
      <c r="AB58" s="106"/>
      <c r="AC58" s="47" t="s">
        <v>16</v>
      </c>
      <c r="AD58" s="45">
        <f t="shared" si="42"/>
        <v>0</v>
      </c>
      <c r="AE58" s="26">
        <f t="shared" si="42"/>
        <v>0</v>
      </c>
      <c r="AF58" s="105" t="str">
        <f>_xlfn.IFS(AE58&gt;0,AE58/AD58,AE58=0,"-")</f>
        <v>-</v>
      </c>
      <c r="AG58" s="105"/>
      <c r="AI58" s="47" t="s">
        <v>16</v>
      </c>
      <c r="AJ58" s="45">
        <f t="shared" si="43"/>
        <v>0</v>
      </c>
      <c r="AK58" s="26">
        <f t="shared" si="43"/>
        <v>0</v>
      </c>
      <c r="AL58" s="105" t="str">
        <f>_xlfn.IFS(AK58&gt;0,AK58/AJ58,AK58=0,"-")</f>
        <v>-</v>
      </c>
      <c r="AM58" s="47" t="s">
        <v>16</v>
      </c>
      <c r="AN58" s="45">
        <f>SUMIF($AI$13:$AI$54,$AI58,AN$13:AN$54)</f>
        <v>0</v>
      </c>
      <c r="AO58" s="26">
        <f>SUMIF($AI$13:$AI$54,$M58,AO$13:AO$54)</f>
        <v>0</v>
      </c>
      <c r="AP58" s="105" t="str">
        <f>_xlfn.IFS(AO58&gt;0,AO58/AN58,AO58=0,"-")</f>
        <v>-</v>
      </c>
      <c r="AQ58" s="47" t="s">
        <v>16</v>
      </c>
      <c r="AR58" s="45">
        <f t="shared" si="44"/>
        <v>0</v>
      </c>
      <c r="AS58" s="26">
        <f t="shared" si="44"/>
        <v>0</v>
      </c>
      <c r="AT58" s="105" t="str">
        <f>_xlfn.IFS(AS58&gt;0,AS58/AR58,AS58=0,"-")</f>
        <v>-</v>
      </c>
      <c r="AU58" s="26"/>
    </row>
    <row r="59" spans="1:48" x14ac:dyDescent="0.3">
      <c r="A59" s="46" t="s">
        <v>191</v>
      </c>
      <c r="G59" s="76" t="s">
        <v>191</v>
      </c>
      <c r="M59" s="47" t="s">
        <v>190</v>
      </c>
      <c r="N59" s="26">
        <f t="shared" si="38"/>
        <v>0</v>
      </c>
      <c r="S59" s="47" t="s">
        <v>190</v>
      </c>
      <c r="T59" s="45">
        <f t="shared" si="39"/>
        <v>0</v>
      </c>
      <c r="U59" s="26">
        <f t="shared" si="39"/>
        <v>0</v>
      </c>
      <c r="V59" s="105" t="str">
        <f t="shared" si="40"/>
        <v>-</v>
      </c>
      <c r="X59" s="47" t="s">
        <v>190</v>
      </c>
      <c r="Y59" s="45">
        <f t="shared" si="41"/>
        <v>0</v>
      </c>
      <c r="Z59" s="26">
        <f t="shared" si="41"/>
        <v>0</v>
      </c>
      <c r="AA59" s="105"/>
      <c r="AB59" s="106"/>
      <c r="AC59" s="47"/>
      <c r="AD59" s="45"/>
      <c r="AE59" s="26"/>
      <c r="AF59" s="105"/>
      <c r="AG59" s="105"/>
      <c r="AI59" s="47"/>
      <c r="AJ59" s="45"/>
      <c r="AK59" s="26"/>
      <c r="AL59" s="105"/>
      <c r="AM59" s="47"/>
      <c r="AN59" s="45"/>
      <c r="AO59" s="26"/>
      <c r="AP59" s="105"/>
      <c r="AQ59" s="47"/>
      <c r="AR59" s="45"/>
      <c r="AS59" s="26"/>
      <c r="AT59" s="105"/>
      <c r="AU59" s="26"/>
    </row>
    <row r="60" spans="1:48" x14ac:dyDescent="0.3">
      <c r="A60" s="46" t="s">
        <v>147</v>
      </c>
      <c r="G60" s="104" t="s">
        <v>147</v>
      </c>
      <c r="M60" s="47" t="s">
        <v>146</v>
      </c>
      <c r="N60" s="26">
        <f t="shared" si="38"/>
        <v>0</v>
      </c>
      <c r="S60" s="47" t="s">
        <v>146</v>
      </c>
      <c r="T60" s="45">
        <f t="shared" si="39"/>
        <v>0</v>
      </c>
      <c r="U60" s="26">
        <f t="shared" si="39"/>
        <v>0</v>
      </c>
      <c r="V60" s="105" t="str">
        <f t="shared" si="40"/>
        <v>-</v>
      </c>
      <c r="X60" s="47" t="s">
        <v>146</v>
      </c>
      <c r="Y60" s="45">
        <f t="shared" si="41"/>
        <v>0</v>
      </c>
      <c r="Z60" s="26">
        <f t="shared" si="41"/>
        <v>0</v>
      </c>
      <c r="AA60" s="105" t="str">
        <f>_xlfn.IFS(Z60&gt;0,Z60/Y60,Z60=0,"-")</f>
        <v>-</v>
      </c>
      <c r="AB60" s="106"/>
      <c r="AC60" s="47" t="s">
        <v>146</v>
      </c>
      <c r="AD60" s="45">
        <f t="shared" si="42"/>
        <v>0</v>
      </c>
      <c r="AE60" s="26">
        <f t="shared" si="42"/>
        <v>0</v>
      </c>
      <c r="AF60" s="105" t="str">
        <f>_xlfn.IFS(AE60&gt;0,AE60/AD60,AE60=0,"-")</f>
        <v>-</v>
      </c>
      <c r="AG60" s="105"/>
      <c r="AI60" s="47" t="s">
        <v>146</v>
      </c>
      <c r="AJ60" s="45">
        <f t="shared" si="43"/>
        <v>0</v>
      </c>
      <c r="AK60" s="26">
        <f t="shared" si="43"/>
        <v>0</v>
      </c>
      <c r="AL60" s="105" t="str">
        <f>_xlfn.IFS(AK60&gt;0,AK60/AJ60,AK60=0,"-")</f>
        <v>-</v>
      </c>
      <c r="AM60" s="47" t="s">
        <v>146</v>
      </c>
      <c r="AN60" s="45"/>
      <c r="AO60" s="26">
        <f>SUMIF($AI$13:$AI$54,$M60,AO$13:AO$54)</f>
        <v>0</v>
      </c>
      <c r="AP60" s="105" t="str">
        <f>_xlfn.IFS(AO60&gt;0,AO60/AN60,AO60=0,"-")</f>
        <v>-</v>
      </c>
      <c r="AQ60" s="47" t="s">
        <v>146</v>
      </c>
      <c r="AR60" s="45">
        <f t="shared" si="44"/>
        <v>0</v>
      </c>
      <c r="AS60" s="26">
        <f t="shared" si="44"/>
        <v>0</v>
      </c>
      <c r="AT60" s="105" t="str">
        <f>_xlfn.IFS(AS60&gt;0,AS60/AR60,AS60=0,"-")</f>
        <v>-</v>
      </c>
      <c r="AU60" s="26"/>
    </row>
    <row r="61" spans="1:48" ht="15.6" x14ac:dyDescent="0.3">
      <c r="A61" s="46" t="s">
        <v>140</v>
      </c>
      <c r="G61" s="107" t="s">
        <v>140</v>
      </c>
      <c r="M61" s="108" t="s">
        <v>17</v>
      </c>
      <c r="N61" s="27">
        <f t="shared" si="38"/>
        <v>0</v>
      </c>
      <c r="S61" s="108" t="s">
        <v>17</v>
      </c>
      <c r="T61" s="109">
        <f t="shared" si="39"/>
        <v>0</v>
      </c>
      <c r="U61" s="27">
        <f t="shared" si="39"/>
        <v>0</v>
      </c>
      <c r="V61" s="105" t="str">
        <f t="shared" si="40"/>
        <v>-</v>
      </c>
      <c r="X61" s="108" t="s">
        <v>17</v>
      </c>
      <c r="Y61" s="109">
        <f t="shared" si="41"/>
        <v>0</v>
      </c>
      <c r="Z61" s="27">
        <f t="shared" si="41"/>
        <v>0</v>
      </c>
      <c r="AA61" s="105" t="str">
        <f>_xlfn.IFS(Z61&gt;0,Z61/Y61,Z61=0,"-")</f>
        <v>-</v>
      </c>
      <c r="AB61" s="110"/>
      <c r="AC61" s="108" t="s">
        <v>17</v>
      </c>
      <c r="AD61" s="109">
        <f t="shared" si="42"/>
        <v>0</v>
      </c>
      <c r="AE61" s="27">
        <f t="shared" si="42"/>
        <v>0</v>
      </c>
      <c r="AF61" s="105" t="str">
        <f>_xlfn.IFS(AE61&gt;0,AE61/AD61,AE61=0,"-")</f>
        <v>-</v>
      </c>
      <c r="AG61" s="105"/>
      <c r="AH61" s="111" t="s">
        <v>50</v>
      </c>
      <c r="AI61" s="108" t="s">
        <v>17</v>
      </c>
      <c r="AJ61" s="109">
        <f t="shared" si="43"/>
        <v>0</v>
      </c>
      <c r="AK61" s="27">
        <f t="shared" si="43"/>
        <v>0</v>
      </c>
      <c r="AL61" s="105" t="str">
        <f>_xlfn.IFS(AK61&gt;0,AK61/AJ61,AK61=0,"-")</f>
        <v>-</v>
      </c>
      <c r="AM61" s="108" t="s">
        <v>17</v>
      </c>
      <c r="AN61" s="109">
        <f>SUMIF($AI$13:$AI$54,$AI61,AN$13:AN$54)</f>
        <v>0</v>
      </c>
      <c r="AO61" s="27">
        <f>SUMIF($AI$13:$AI$54,$M61,AO$13:AO$54)</f>
        <v>0</v>
      </c>
      <c r="AP61" s="105" t="str">
        <f>_xlfn.IFS(AO61&gt;0,AO61/AN61,AO61=0,"-")</f>
        <v>-</v>
      </c>
      <c r="AQ61" s="108" t="s">
        <v>17</v>
      </c>
      <c r="AR61" s="109">
        <f t="shared" si="44"/>
        <v>0</v>
      </c>
      <c r="AS61" s="27">
        <f t="shared" si="44"/>
        <v>0</v>
      </c>
      <c r="AT61" s="105" t="str">
        <f>_xlfn.IFS(AS61&gt;0,AS61/AR61,AS61=0,"-")</f>
        <v>-</v>
      </c>
      <c r="AU61" s="112"/>
    </row>
    <row r="62" spans="1:48" s="47" customFormat="1" x14ac:dyDescent="0.3">
      <c r="A62" s="76" t="s">
        <v>50</v>
      </c>
      <c r="B62" s="113"/>
      <c r="E62" s="36"/>
      <c r="F62" s="36"/>
      <c r="G62" s="47" t="s">
        <v>50</v>
      </c>
      <c r="K62" s="4"/>
      <c r="M62" s="45" t="s">
        <v>50</v>
      </c>
      <c r="N62" s="26">
        <f>SUM(N56:N61)</f>
        <v>0</v>
      </c>
      <c r="O62" s="14"/>
      <c r="P62" s="45"/>
      <c r="Q62" s="114"/>
      <c r="R62" s="45"/>
      <c r="S62" s="45" t="s">
        <v>50</v>
      </c>
      <c r="T62" s="45">
        <f>SUM(T56:T61)</f>
        <v>0</v>
      </c>
      <c r="U62" s="26">
        <f>SUM(U56:U61)</f>
        <v>0</v>
      </c>
      <c r="V62" s="115"/>
      <c r="W62" s="45"/>
      <c r="X62" s="45" t="s">
        <v>50</v>
      </c>
      <c r="Y62" s="45">
        <f>SUM(Y56:Y61)</f>
        <v>0</v>
      </c>
      <c r="Z62" s="26">
        <f>SUM(Z56:Z61)</f>
        <v>0</v>
      </c>
      <c r="AA62" s="115"/>
      <c r="AB62" s="106"/>
      <c r="AD62" s="45" t="s">
        <v>50</v>
      </c>
      <c r="AE62" s="26">
        <f>SUM(AE56:AE61)</f>
        <v>0</v>
      </c>
      <c r="AF62" s="26"/>
      <c r="AH62" s="26">
        <f>SUM(AH56:AH61)</f>
        <v>0</v>
      </c>
      <c r="AJ62" s="45" t="s">
        <v>50</v>
      </c>
      <c r="AK62" s="26">
        <f>SUM(AK56:AK61)</f>
        <v>0</v>
      </c>
      <c r="AN62" s="45" t="s">
        <v>50</v>
      </c>
      <c r="AO62" s="26">
        <f>SUM(AO56:AO61)</f>
        <v>0</v>
      </c>
      <c r="AR62" s="45" t="s">
        <v>50</v>
      </c>
      <c r="AS62" s="26">
        <f>SUM(AS56:AS61)</f>
        <v>750</v>
      </c>
      <c r="AT62" s="26"/>
      <c r="AU62" s="26"/>
    </row>
    <row r="63" spans="1:48" x14ac:dyDescent="0.3">
      <c r="L63" s="36"/>
      <c r="N63" s="4">
        <f>SUM(N56:N61)-SUM(N13,N17,N19,N21:N26,N28:N38,N40:N43,N45,N47:N50,N52:N53,N15)</f>
        <v>0</v>
      </c>
      <c r="S63" s="36"/>
      <c r="T63" s="4">
        <f>SUM(T56:T61)-SUM(T13,T17,T19,T21:T26,T28:T38,T40:T43,T45,T47:T50,T52:T53,T15)</f>
        <v>0</v>
      </c>
      <c r="U63" s="4">
        <f>SUM(U56:U61)-SUM(U13,U17,U19,U21:U26,U28:U38,U40:U43,U45,U47:U50,U52:U53,U15)</f>
        <v>0</v>
      </c>
      <c r="V63" s="49"/>
      <c r="Y63" s="4">
        <f>SUM(Y56:Y61)-SUM(Y13,Y17,Y19,Y21:Y26,Y28:Y38,Y40:Y43,Y45,Y47:Y50,Y52:Y53,Y15)</f>
        <v>0</v>
      </c>
      <c r="Z63" s="4">
        <f>SUM(Z56:Z61)-SUM(Z13,Z17,Z19,Z21:Z26,Z28:Z38,Z40:Z43,Z45,Z47:Z50,Z52:Z53,Z15)</f>
        <v>0</v>
      </c>
      <c r="AD63" s="4">
        <f>SUM(AD56:AD61)-SUM(AD13,AD17,AD19,AD21:AD26,AD28:AD38,AD40:AD43,AD45,AD47:AD50,AD52:AD53,AD15)</f>
        <v>0</v>
      </c>
      <c r="AE63" s="4">
        <f>SUM(AE56:AE61)-SUM(AE13,AE17,AE19,AE21:AE26,AE28:AE38,AE40:AE43,AE45,AE47:AE50,AE52:AE53,AE15)</f>
        <v>0</v>
      </c>
      <c r="AF63" s="4"/>
      <c r="AJ63" s="4">
        <f>SUM(AJ56:AJ61)-SUM(AJ13,AJ17,AJ19,AJ21:AJ26,AJ28:AJ38,AJ40:AJ43,AJ45,AJ47:AJ50,AJ52:AJ53,AJ15)</f>
        <v>0</v>
      </c>
      <c r="AK63" s="4">
        <f>SUM(AK56:AK61)-SUM(AK13,AK17,AK19,AK21:AK26,AK28:AK38,AK40:AK43,AK45,AK47:AK50,AK52:AK53,AK15)</f>
        <v>0</v>
      </c>
      <c r="AN63" s="4">
        <f>SUM(AN56:AN61)-SUM(AN13,AN17,AN19,AN21:AN26,AN28:AN38,AN40:AN43,AN45,AN47:AN50,AN52:AN53,AN15)</f>
        <v>0</v>
      </c>
      <c r="AO63" s="4">
        <f>SUM(AO56:AO61)-SUM(AO13,AO17,AO19,AO21:AO26,AO28:AO38,AO40:AO43,AO45,AO47:AO50,AO52:AO53,AO15)</f>
        <v>0</v>
      </c>
      <c r="AR63" s="4">
        <f>SUM(AR56:AR61)-SUM(AR13,AR17,AR19,AR21:AR26,AR28:AR38,AR40:AR43,AR45,AR47:AR50,AR52:AR53,AR15)</f>
        <v>0</v>
      </c>
      <c r="AS63" s="4">
        <f>SUM(AS56:AS61)-SUM(AS13,AS17,AS19,AS21:AS26,AS28:AS38,AS40:AS43,AS45,AS47:AS50,AS52:AS53,AS15)</f>
        <v>0</v>
      </c>
      <c r="AT63" s="4"/>
      <c r="AU63" s="4"/>
    </row>
    <row r="64" spans="1:48" ht="15.6" x14ac:dyDescent="0.3">
      <c r="AK64" s="116"/>
      <c r="AP64" s="37"/>
    </row>
    <row r="65" spans="15:42" x14ac:dyDescent="0.3">
      <c r="Z65" s="61"/>
      <c r="AP65" s="37"/>
    </row>
    <row r="66" spans="15:42" x14ac:dyDescent="0.3">
      <c r="Z66" s="61"/>
      <c r="AP66" s="37"/>
    </row>
    <row r="67" spans="15:42" x14ac:dyDescent="0.3">
      <c r="AP67" s="37"/>
    </row>
    <row r="68" spans="15:42" x14ac:dyDescent="0.3">
      <c r="O68" s="34"/>
    </row>
    <row r="69" spans="15:42" x14ac:dyDescent="0.3">
      <c r="O69" s="88"/>
    </row>
  </sheetData>
  <autoFilter ref="A11:BA53">
    <filterColumn colId="5">
      <filters>
        <filter val="AKULLA GENERAL TRADING LLC"/>
        <filter val="ALFA HORIZON LLC"/>
        <filter val="AROSOLUTIONS PROM KFT"/>
        <filter val="B.W.F TRADING FZ LLC"/>
        <filter val="BULMARKNET LTD"/>
        <filter val="DOVIRA LIMITED"/>
        <filter val="EASYGLOBALSOLUTIONS PROM KFT"/>
        <filter val="EIWINC PROM KFT"/>
        <filter val="ETERA LIMITED"/>
        <filter val="EZETRA PROM KFT "/>
        <filter val="FINOR PROM KFT"/>
        <filter val="FOSHAN FUTURE LTD"/>
        <filter val="INODIUM SRO"/>
        <filter val="INTERSTELLER CAPITAL"/>
        <filter val="IRBIZ PROM KFT"/>
        <filter val="LAVERNA"/>
        <filter val="NEDUMA PROM KFT"/>
        <filter val="NIOTRADE PROM KFT"/>
        <filter val="OVIEW TRADE SDN BHD (In Progress During 2021, 21 July )"/>
        <filter val="POLYMAX PROM KFT"/>
        <filter val="PRIME INTER TRADE LLC"/>
        <filter val="QIANHO TRADING LIMITED"/>
        <filter val="QIXUSHENG TRADE SDN BHD"/>
        <filter val="SOARIXON CONSULTANTS FZE"/>
        <filter val="SUPERFIT TRADE SDN BHD "/>
        <filter val="SYXOLAB PROM KFT"/>
        <filter val="THE MARK GLOBAL TARIM LS"/>
        <filter val="TOLAPEL LTD"/>
        <filter val="UNIQUETRADE GROUP LTD"/>
        <filter val="UNIVERSE WHOLESALERS  LLC"/>
        <filter val="USPIX LIMITED "/>
        <filter val="VEX GLOBAL LIMITED "/>
      </filters>
    </filterColumn>
  </autoFilter>
  <phoneticPr fontId="34" type="noConversion"/>
  <conditionalFormatting sqref="M63:N63">
    <cfRule type="iconSet" priority="21">
      <iconSet iconSet="3Symbols">
        <cfvo type="percent" val="0"/>
        <cfvo type="percent" val="33"/>
        <cfvo type="percent" val="67"/>
      </iconSet>
    </cfRule>
  </conditionalFormatting>
  <conditionalFormatting sqref="AT63:AU63">
    <cfRule type="iconSet" priority="20">
      <iconSet iconSet="3Symbols">
        <cfvo type="percent" val="0"/>
        <cfvo type="percent" val="33"/>
        <cfvo type="percent" val="67"/>
      </iconSet>
    </cfRule>
  </conditionalFormatting>
  <conditionalFormatting sqref="P1:P10 P17 P45 P52:P1048576 P19 P24:P26 P47:P50 P13:P15 P21:P22 P28:P38 P41">
    <cfRule type="cellIs" dxfId="2" priority="19" operator="equal">
      <formula>"Сard"</formula>
    </cfRule>
  </conditionalFormatting>
  <conditionalFormatting sqref="AF63">
    <cfRule type="iconSet" priority="18">
      <iconSet iconSet="3Symbols">
        <cfvo type="percent" val="0"/>
        <cfvo type="percent" val="33"/>
        <cfvo type="percent" val="67"/>
      </iconSet>
    </cfRule>
  </conditionalFormatting>
  <conditionalFormatting sqref="P23">
    <cfRule type="cellIs" dxfId="1" priority="17" operator="equal">
      <formula>"Сard"</formula>
    </cfRule>
  </conditionalFormatting>
  <conditionalFormatting sqref="P40 P42:P43">
    <cfRule type="cellIs" dxfId="0" priority="16" operator="equal">
      <formula>"Сard"</formula>
    </cfRule>
  </conditionalFormatting>
  <conditionalFormatting sqref="Y63:Z63">
    <cfRule type="iconSet" priority="8">
      <iconSet iconSet="3Symbols">
        <cfvo type="percent" val="0"/>
        <cfvo type="percent" val="33"/>
        <cfvo type="percent" val="67"/>
      </iconSet>
    </cfRule>
  </conditionalFormatting>
  <conditionalFormatting sqref="AJ63:AK63">
    <cfRule type="iconSet" priority="7">
      <iconSet iconSet="3Symbols">
        <cfvo type="percent" val="0"/>
        <cfvo type="percent" val="33"/>
        <cfvo type="percent" val="67"/>
      </iconSet>
    </cfRule>
  </conditionalFormatting>
  <conditionalFormatting sqref="AN63:AO63">
    <cfRule type="iconSet" priority="6">
      <iconSet iconSet="3Symbols">
        <cfvo type="percent" val="0"/>
        <cfvo type="percent" val="33"/>
        <cfvo type="percent" val="67"/>
      </iconSet>
    </cfRule>
  </conditionalFormatting>
  <conditionalFormatting sqref="AD63:AE63">
    <cfRule type="iconSet" priority="5">
      <iconSet iconSet="3Symbols">
        <cfvo type="percent" val="0"/>
        <cfvo type="percent" val="33"/>
        <cfvo type="percent" val="67"/>
      </iconSet>
    </cfRule>
  </conditionalFormatting>
  <conditionalFormatting sqref="AR63:AS63"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T63:U63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M64">
    <cfRule type="iconSet" priority="1">
      <iconSet iconSet="3Symbols">
        <cfvo type="percent" val="0"/>
        <cfvo type="percent" val="33"/>
        <cfvo type="percent" val="67"/>
      </iconSet>
    </cfRule>
  </conditionalFormatting>
  <dataValidations count="2">
    <dataValidation allowBlank="1" showErrorMessage="1" sqref="Q22 P9 AA10 Q31 O1:O10 O45 O21:O26 O17 O47:O50 AF10:AH10 O28:O38 O52:O1048576 O19 O40:O43 Q34 Q37 Q41 V10 O13:O15 Q15"/>
    <dataValidation allowBlank="1" showInputMessage="1" showErrorMessage="1" promptTitle="Статус" sqref="I45 D1:D3 D5:D8 D70:D1048576 D10 E1:E10 F54:G54 H15 C12:E38 C39:C1048576 D39:D68 E39:E1048576 C1:C10"/>
  </dataValidations>
  <pageMargins left="0.7" right="0.7" top="0.75" bottom="0.75" header="0.3" footer="0.3"/>
  <pageSetup paperSize="9" scale="70" fitToWidth="0" orientation="landscape" r:id="rId1"/>
  <ignoredErrors>
    <ignoredError sqref="N16:N18 AK13:AK16 N13:N14 N20:N51 Z39 AK39 Z18 Z20 Z27 Z44 Z46 Z51 AK18 AK20 AK27 AK44 AK46 AK51 Z13:Z16 AO60:AO63 AS60:AS63 U51 U18 U20 U27 U39 U44 U46 U13:U16 AE13:AE15 AS13:AS58 AO13:AO58" 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'0- dropdown lists'!$D$3:$D$6</xm:f>
          </x14:formula1>
          <xm:sqref>B14:B15 B18:B54</xm:sqref>
        </x14:dataValidation>
        <x14:dataValidation type="list" allowBlank="1" showInputMessage="1" showErrorMessage="1">
          <x14:formula1>
            <xm:f>'0- dropdown lists'!$B$3:$B$6</xm:f>
          </x14:formula1>
          <xm:sqref>P12:P54</xm:sqref>
        </x14:dataValidation>
        <x14:dataValidation type="list" allowBlank="1" showInputMessage="1" showErrorMessage="1">
          <x14:formula1>
            <xm:f>'0- dropdown lists'!$C$3:$C$5</xm:f>
          </x14:formula1>
          <xm:sqref>M12:M54 AP50</xm:sqref>
        </x14:dataValidation>
        <x14:dataValidation type="list" allowBlank="1" showInputMessage="1" showErrorMessage="1">
          <x14:formula1>
            <xm:f>'0- dropdown lists'!$A$3:$A$8</xm:f>
          </x14:formula1>
          <xm:sqref>AC12:AC54 S12:S53 AQ12:AQ54 AM12:AM54 AI12:AI54 J12:J54 X12:X54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0- dropdown lists</vt:lpstr>
      <vt:lpstr>1-Companies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Шевель Елена</dc:creator>
  <cp:lastModifiedBy>Elena</cp:lastModifiedBy>
  <cp:lastPrinted>2022-07-20T11:16:38Z</cp:lastPrinted>
  <dcterms:created xsi:type="dcterms:W3CDTF">2021-07-15T14:59:08Z</dcterms:created>
  <dcterms:modified xsi:type="dcterms:W3CDTF">2022-07-27T13:55:54Z</dcterms:modified>
</cp:coreProperties>
</file>