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aner\Desktop\"/>
    </mc:Choice>
  </mc:AlternateContent>
  <xr:revisionPtr revIDLastSave="0" documentId="13_ncr:1_{B583D3DA-4301-47CF-A495-3FA90ED402EE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а допомогою графіка" sheetId="1" r:id="rId1"/>
    <sheet name="За допомогою функції ЛИНЕЙН" sheetId="2" r:id="rId2"/>
    <sheet name="За допомогою функції ТЕНДЕНЦІЯ" sheetId="3" r:id="rId3"/>
    <sheet name="За допомогою функції ПРЕДСКАЗ" sheetId="4" r:id="rId4"/>
    <sheet name="Коефіцієнт сезонності" sheetId="5" r:id="rId5"/>
    <sheet name="Прогноз з сезонністю" sheetId="6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" i="6" l="1"/>
  <c r="M32" i="6"/>
  <c r="M30" i="6"/>
  <c r="M19" i="6"/>
  <c r="M20" i="6"/>
  <c r="M21" i="6"/>
  <c r="M22" i="6"/>
  <c r="M23" i="6"/>
  <c r="M24" i="6"/>
  <c r="M25" i="6"/>
  <c r="M26" i="6"/>
  <c r="M27" i="6"/>
  <c r="M28" i="6"/>
  <c r="M29" i="6"/>
  <c r="M18" i="6"/>
  <c r="M7" i="6"/>
  <c r="M8" i="6"/>
  <c r="M9" i="6"/>
  <c r="M10" i="6"/>
  <c r="M11" i="6"/>
  <c r="M12" i="6"/>
  <c r="M13" i="6"/>
  <c r="M14" i="6"/>
  <c r="M15" i="6"/>
  <c r="M16" i="6"/>
  <c r="M17" i="6"/>
  <c r="M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6" i="6"/>
  <c r="I4" i="5"/>
  <c r="I5" i="5"/>
  <c r="I6" i="5"/>
  <c r="I7" i="5"/>
  <c r="I8" i="5"/>
  <c r="I9" i="5"/>
  <c r="I10" i="5"/>
  <c r="I11" i="5"/>
  <c r="I12" i="5"/>
  <c r="I13" i="5"/>
  <c r="I14" i="5"/>
  <c r="I3" i="5"/>
  <c r="H3" i="5"/>
  <c r="G4" i="5"/>
  <c r="G5" i="5"/>
  <c r="G6" i="5"/>
  <c r="G7" i="5"/>
  <c r="G8" i="5"/>
  <c r="G9" i="5"/>
  <c r="G10" i="5"/>
  <c r="G11" i="5"/>
  <c r="G12" i="5"/>
  <c r="G13" i="5"/>
  <c r="G14" i="5"/>
  <c r="G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3" i="5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5" i="3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Лёськи</author>
  </authors>
  <commentList>
    <comment ref="G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y=bx+a</t>
        </r>
      </text>
    </comment>
    <comment ref="G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y=bx+a</t>
        </r>
      </text>
    </comment>
  </commentList>
</comments>
</file>

<file path=xl/sharedStrings.xml><?xml version="1.0" encoding="utf-8"?>
<sst xmlns="http://schemas.openxmlformats.org/spreadsheetml/2006/main" count="346" uniqueCount="51">
  <si>
    <t>1-й спосіб за допомогою графіка</t>
  </si>
  <si>
    <t>y=a+bx</t>
  </si>
  <si>
    <t>b=</t>
  </si>
  <si>
    <t>a=</t>
  </si>
  <si>
    <t>Рік</t>
  </si>
  <si>
    <t>Місяць</t>
  </si>
  <si>
    <t>Обсяг продажу</t>
  </si>
  <si>
    <t>X</t>
  </si>
  <si>
    <t>Y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</si>
  <si>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</si>
  <si>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</si>
  <si>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</si>
  <si>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</si>
  <si>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</si>
  <si>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</si>
  <si>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</si>
  <si>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</si>
  <si>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</si>
  <si>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</si>
  <si>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</si>
  <si>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</si>
  <si>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2-й спосіб за допомогою функції ЛИНЕЙН</t>
  </si>
  <si>
    <t>b</t>
  </si>
  <si>
    <t>a</t>
  </si>
  <si>
    <t>Місяцт</t>
  </si>
  <si>
    <t>3-й спосіб за допомогою функції ТЕНДЕНЦИЯ</t>
  </si>
  <si>
    <t>4-й спосіб за допомогою функції ПРЕДСКАЗ</t>
  </si>
  <si>
    <t>1. Значення тренда</t>
  </si>
  <si>
    <t>2. Відхилення фактичних значень від значень тренда</t>
  </si>
  <si>
    <t>3. Среднє відхилення для кожного місяця</t>
  </si>
  <si>
    <t>4. Загальний індекс сезонності</t>
  </si>
  <si>
    <t>5. Коефіцієнти сезонності незалежно від зростання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</si>
  <si>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</si>
  <si>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</si>
  <si>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</si>
  <si>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</si>
  <si>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</si>
  <si>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</si>
  <si>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</si>
  <si>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</si>
  <si>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</si>
  <si>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</si>
  <si>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</si>
  <si>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</si>
  <si>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1. Розраховуємо значения функції y=bx+a</t>
  </si>
  <si>
    <t>3. Розрахунок прогнозу</t>
  </si>
  <si>
    <t>7. Задаємо період, на який розраховуємо прогноз</t>
  </si>
  <si>
    <t>8. Розраховуємо значення тренда для майбутніх періодів</t>
  </si>
  <si>
    <t>Для якого місяця будемо брати коефіцієнт</t>
  </si>
  <si>
    <t>9. Розрахунок прогнозу</t>
  </si>
  <si>
    <t>y = 135134,90x + 4594044,23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</si>
</sst>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&quot;р.&quot;_-;\-* #,##0.00&quot;р.&quot;_-;_-* &quot;-&quot;??&quot;р.&quot;_-;_-@_-"/>
    <numFmt numFmtId="165" formatCode="_-* #,##0&quot;р.&quot;_-;\-* #,##0&quot;р.&quot;_-;_-* &quot;-&quot;??&quot;р.&quot;_-;_-@_-"/>
    <numFmt numFmtId="166" formatCode="_-* #,##0.00_р_._-;\-* #,##0.00_р_._-;_-* &quot;-&quot;??_р_._-;_-@_-"/>
    <numFmt numFmtId="167" formatCode="_-* #,##0_р_._-;\-* #,##0_р_._-;_-* &quot;-&quot;??_р_._-;_-@_-"/>
    <numFmt numFmtId="168" formatCode="#,##0.00_ ;[Red]\-#,##0.00\ "/>
    <numFmt numFmtId="169" formatCode="_-* #,##0.000_р_._-;\-* #,##0.000_р_._-;_-* &quot;-&quot;??_р_._-;_-@_-"/>
    <numFmt numFmtId="170" formatCode="#,##0.00000000_ ;[Red]\-#,##0.00000000\ "/>
    <numFmt numFmtId="171" formatCode="#,##0.000000000_ ;[Red]\-#,##0.000000000\ "/>
    <numFmt numFmtId="178" formatCode="#,##0.0000000_ ;[Red]\-#,##0.0000000\ "/>
    <numFmt numFmtId="182" formatCode="#,##0.000_ ;[Red]\-#,##0.000\ "/>
    <numFmt numFmtId="184" formatCode="0.000"/>
  </numFmts>
  <fonts count="11" x14ac:knownFonts="1"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u/>
      <sz val="9.8000000000000007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595959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0" borderId="0" xfId="1" applyAlignment="1" applyProtection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2" fontId="0" fillId="0" borderId="0" xfId="0" applyNumberFormat="1"/>
    <xf numFmtId="0" fontId="0" fillId="0" borderId="2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2" applyAlignment="1" applyProtection="1"/>
    <xf numFmtId="0" fontId="6" fillId="0" borderId="0" xfId="3"/>
    <xf numFmtId="165" fontId="6" fillId="0" borderId="0" xfId="4" applyNumberFormat="1" applyFont="1"/>
    <xf numFmtId="167" fontId="6" fillId="0" borderId="0" xfId="5" applyNumberFormat="1" applyFont="1"/>
    <xf numFmtId="167" fontId="7" fillId="5" borderId="5" xfId="5" applyNumberFormat="1" applyFont="1" applyFill="1" applyBorder="1" applyAlignment="1">
      <alignment vertical="center" wrapText="1"/>
    </xf>
    <xf numFmtId="167" fontId="7" fillId="6" borderId="5" xfId="5" applyNumberFormat="1" applyFont="1" applyFill="1" applyBorder="1" applyAlignment="1">
      <alignment vertical="center" wrapText="1"/>
    </xf>
    <xf numFmtId="0" fontId="7" fillId="6" borderId="5" xfId="3" applyFont="1" applyFill="1" applyBorder="1" applyAlignment="1">
      <alignment vertical="center" wrapText="1"/>
    </xf>
    <xf numFmtId="0" fontId="8" fillId="2" borderId="5" xfId="3" applyFont="1" applyFill="1" applyBorder="1" applyAlignment="1">
      <alignment vertical="center" wrapText="1"/>
    </xf>
    <xf numFmtId="168" fontId="6" fillId="0" borderId="6" xfId="3" applyNumberFormat="1" applyBorder="1"/>
    <xf numFmtId="169" fontId="6" fillId="0" borderId="8" xfId="3" applyNumberFormat="1" applyBorder="1"/>
    <xf numFmtId="2" fontId="6" fillId="0" borderId="8" xfId="3" applyNumberFormat="1" applyBorder="1"/>
    <xf numFmtId="168" fontId="6" fillId="0" borderId="9" xfId="3" applyNumberFormat="1" applyBorder="1"/>
    <xf numFmtId="0" fontId="6" fillId="0" borderId="8" xfId="3" applyBorder="1"/>
    <xf numFmtId="168" fontId="6" fillId="0" borderId="11" xfId="3" applyNumberFormat="1" applyBorder="1"/>
    <xf numFmtId="168" fontId="6" fillId="0" borderId="12" xfId="3" applyNumberFormat="1" applyBorder="1"/>
    <xf numFmtId="0" fontId="6" fillId="0" borderId="13" xfId="3" applyBorder="1"/>
    <xf numFmtId="168" fontId="6" fillId="0" borderId="14" xfId="3" applyNumberFormat="1" applyBorder="1"/>
    <xf numFmtId="168" fontId="6" fillId="0" borderId="15" xfId="3" applyNumberFormat="1" applyBorder="1"/>
    <xf numFmtId="167" fontId="6" fillId="0" borderId="0" xfId="3" applyNumberFormat="1"/>
    <xf numFmtId="0" fontId="6" fillId="0" borderId="18" xfId="3" applyBorder="1"/>
    <xf numFmtId="170" fontId="6" fillId="7" borderId="8" xfId="3" applyNumberFormat="1" applyFill="1" applyBorder="1"/>
    <xf numFmtId="170" fontId="6" fillId="0" borderId="8" xfId="3" applyNumberFormat="1" applyBorder="1"/>
    <xf numFmtId="0" fontId="7" fillId="6" borderId="8" xfId="3" applyFont="1" applyFill="1" applyBorder="1" applyAlignment="1">
      <alignment vertical="center" wrapText="1"/>
    </xf>
    <xf numFmtId="171" fontId="6" fillId="0" borderId="8" xfId="3" applyNumberFormat="1" applyBorder="1"/>
    <xf numFmtId="0" fontId="1" fillId="0" borderId="0" xfId="3" applyFont="1" applyAlignment="1">
      <alignment horizontal="center"/>
    </xf>
    <xf numFmtId="166" fontId="6" fillId="0" borderId="17" xfId="3" applyNumberFormat="1" applyBorder="1"/>
    <xf numFmtId="165" fontId="1" fillId="0" borderId="0" xfId="4" applyNumberFormat="1" applyFont="1"/>
    <xf numFmtId="167" fontId="1" fillId="0" borderId="0" xfId="5" applyNumberFormat="1" applyFont="1"/>
    <xf numFmtId="0" fontId="1" fillId="0" borderId="7" xfId="4" applyNumberFormat="1" applyFont="1" applyBorder="1"/>
    <xf numFmtId="167" fontId="1" fillId="0" borderId="8" xfId="5" applyNumberFormat="1" applyFont="1" applyBorder="1"/>
    <xf numFmtId="0" fontId="1" fillId="0" borderId="10" xfId="4" applyNumberFormat="1" applyFont="1" applyBorder="1"/>
    <xf numFmtId="0" fontId="1" fillId="0" borderId="16" xfId="4" applyNumberFormat="1" applyFont="1" applyBorder="1"/>
    <xf numFmtId="167" fontId="1" fillId="0" borderId="0" xfId="5" applyNumberFormat="1" applyFont="1" applyAlignment="1">
      <alignment horizontal="center"/>
    </xf>
    <xf numFmtId="49" fontId="1" fillId="0" borderId="6" xfId="3" quotePrefix="1" applyNumberFormat="1" applyFont="1" applyBorder="1"/>
    <xf numFmtId="0" fontId="0" fillId="2" borderId="0" xfId="0" applyFill="1" applyAlignment="1">
      <alignment horizontal="center"/>
    </xf>
    <xf numFmtId="0" fontId="9" fillId="8" borderId="21" xfId="3" applyFont="1" applyFill="1" applyBorder="1" applyAlignment="1">
      <alignment horizontal="center"/>
    </xf>
    <xf numFmtId="0" fontId="9" fillId="8" borderId="20" xfId="3" applyFont="1" applyFill="1" applyBorder="1" applyAlignment="1">
      <alignment horizontal="center"/>
    </xf>
    <xf numFmtId="0" fontId="9" fillId="8" borderId="19" xfId="3" applyFont="1" applyFill="1" applyBorder="1" applyAlignment="1">
      <alignment horizontal="center"/>
    </xf>
    <xf numFmtId="167" fontId="7" fillId="6" borderId="0" xfId="5" applyNumberFormat="1" applyFont="1" applyFill="1" applyAlignment="1">
      <alignment horizontal="center"/>
    </xf>
    <xf numFmtId="0" fontId="10" fillId="0" borderId="0" xfId="0" applyFont="1" applyAlignment="1">
      <alignment horizontal="center" vertical="center" readingOrder="1"/>
    </xf>
    <xf numFmtId="2" fontId="0" fillId="0" borderId="0" xfId="0" applyNumberFormat="1" applyAlignment="1">
      <alignment horizontal="center"/>
    </xf>
    <xf numFmtId="178" fontId="6" fillId="7" borderId="8" xfId="3" applyNumberFormat="1" applyFill="1" applyBorder="1"/>
    <xf numFmtId="182" fontId="6" fillId="7" borderId="8" xfId="3" applyNumberFormat="1" applyFill="1" applyBorder="1"/>
    <xf numFmtId="184" fontId="6" fillId="0" borderId="8" xfId="3" applyNumberFormat="1" applyBorder="1"/>
  </cellXfs>
  <cellStyles count="6">
    <cellStyle name="Гиперссылка" xfId="1" builtinId="8"/>
    <cellStyle name="Гиперссылка 2" xfId="2" xr:uid="{00000000-0005-0000-0000-000001000000}"/>
    <cellStyle name="Денежный 2" xfId="4" xr:uid="{00000000-0005-0000-0000-000002000000}"/>
    <cellStyle name="Обычный" xfId="0" builtinId="0"/>
    <cellStyle name="Обычный 2" xfId="3" xr:uid="{00000000-0005-0000-0000-000004000000}"/>
    <cellStyle name="Финансовый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1967738407699037"/>
                  <c:y val="-0.1790817293671624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UA"/>
                </a:p>
              </c:txPr>
            </c:trendlineLbl>
          </c:trendline>
          <c:val>
            <c:numRef>
              <c:f>'За допомогою графіка'!$C$5:$C$29</c:f>
              <c:numCache>
                <c:formatCode>0.00</c:formatCode>
                <c:ptCount val="25"/>
                <c:pt idx="0">
                  <c:v>6035006.1800000044</c:v>
                </c:pt>
                <c:pt idx="1">
                  <c:v>4587664.38</c:v>
                </c:pt>
                <c:pt idx="2">
                  <c:v>5701282.2600000016</c:v>
                </c:pt>
                <c:pt idx="3">
                  <c:v>6156081.2899999991</c:v>
                </c:pt>
                <c:pt idx="4">
                  <c:v>5133114.82</c:v>
                </c:pt>
                <c:pt idx="5">
                  <c:v>7029669.9999999963</c:v>
                </c:pt>
                <c:pt idx="6">
                  <c:v>5044553.75</c:v>
                </c:pt>
                <c:pt idx="7">
                  <c:v>4684256.1900000004</c:v>
                </c:pt>
                <c:pt idx="8">
                  <c:v>4242176.7300000004</c:v>
                </c:pt>
                <c:pt idx="9">
                  <c:v>4231562.3600000003</c:v>
                </c:pt>
                <c:pt idx="10">
                  <c:v>3294908.28</c:v>
                </c:pt>
                <c:pt idx="11">
                  <c:v>4601312.45</c:v>
                </c:pt>
                <c:pt idx="12">
                  <c:v>5484045.709999999</c:v>
                </c:pt>
                <c:pt idx="13">
                  <c:v>6276112.1299999999</c:v>
                </c:pt>
                <c:pt idx="14">
                  <c:v>8490681.2800000012</c:v>
                </c:pt>
                <c:pt idx="15">
                  <c:v>8247479.9500000002</c:v>
                </c:pt>
                <c:pt idx="16">
                  <c:v>7550823.169999999</c:v>
                </c:pt>
                <c:pt idx="17">
                  <c:v>9956454.0499999989</c:v>
                </c:pt>
                <c:pt idx="18">
                  <c:v>8556025.7300000004</c:v>
                </c:pt>
                <c:pt idx="19">
                  <c:v>6073835.7499999991</c:v>
                </c:pt>
                <c:pt idx="20">
                  <c:v>7580865.71</c:v>
                </c:pt>
                <c:pt idx="21">
                  <c:v>7648838.4699999997</c:v>
                </c:pt>
                <c:pt idx="22">
                  <c:v>6404327.4500000002</c:v>
                </c:pt>
                <c:pt idx="23">
                  <c:v>8681634.4299999997</c:v>
                </c:pt>
                <c:pt idx="24">
                  <c:v>7077236.4500000002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5-4593-A280-BA970629F53F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'За допомогою графіка'!$D$5:$D$29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5-4593-A280-BA970629F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0600351"/>
        <c:axId val="758764655"/>
      </c:lineChart>
      <c:catAx>
        <c:axId val="88060035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758764655"/>
        <c:crosses val="autoZero"/>
        <c:auto val="1"/>
        <c:lblAlgn val="ctr"/>
        <c:lblOffset val="100"/>
        <c:noMultiLvlLbl val="0"/>
      </c:catAx>
      <c:valAx>
        <c:axId val="758764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880600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72360017497813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'За допомогою графіка'!$C$5:$C$29</c:f>
              <c:numCache>
                <c:formatCode>0.00</c:formatCode>
                <c:ptCount val="25"/>
                <c:pt idx="0">
                  <c:v>6035006.1800000044</c:v>
                </c:pt>
                <c:pt idx="1">
                  <c:v>4587664.38</c:v>
                </c:pt>
                <c:pt idx="2">
                  <c:v>5701282.2600000016</c:v>
                </c:pt>
                <c:pt idx="3">
                  <c:v>6156081.2899999991</c:v>
                </c:pt>
                <c:pt idx="4">
                  <c:v>5133114.82</c:v>
                </c:pt>
                <c:pt idx="5">
                  <c:v>7029669.9999999963</c:v>
                </c:pt>
                <c:pt idx="6">
                  <c:v>5044553.75</c:v>
                </c:pt>
                <c:pt idx="7">
                  <c:v>4684256.1900000004</c:v>
                </c:pt>
                <c:pt idx="8">
                  <c:v>4242176.7300000004</c:v>
                </c:pt>
                <c:pt idx="9">
                  <c:v>4231562.3600000003</c:v>
                </c:pt>
                <c:pt idx="10">
                  <c:v>3294908.28</c:v>
                </c:pt>
                <c:pt idx="11">
                  <c:v>4601312.45</c:v>
                </c:pt>
                <c:pt idx="12">
                  <c:v>5484045.709999999</c:v>
                </c:pt>
                <c:pt idx="13">
                  <c:v>6276112.1299999999</c:v>
                </c:pt>
                <c:pt idx="14">
                  <c:v>8490681.2800000012</c:v>
                </c:pt>
                <c:pt idx="15">
                  <c:v>8247479.9500000002</c:v>
                </c:pt>
                <c:pt idx="16">
                  <c:v>7550823.169999999</c:v>
                </c:pt>
                <c:pt idx="17">
                  <c:v>9956454.0499999989</c:v>
                </c:pt>
                <c:pt idx="18">
                  <c:v>8556025.7300000004</c:v>
                </c:pt>
                <c:pt idx="19">
                  <c:v>6073835.7499999991</c:v>
                </c:pt>
                <c:pt idx="20">
                  <c:v>7580865.71</c:v>
                </c:pt>
                <c:pt idx="21">
                  <c:v>7648838.4699999997</c:v>
                </c:pt>
                <c:pt idx="22">
                  <c:v>6404327.4500000002</c:v>
                </c:pt>
                <c:pt idx="23">
                  <c:v>8681634.4299999997</c:v>
                </c:pt>
                <c:pt idx="24">
                  <c:v>7077236.4500000002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1-4E67-BCC8-62210560129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'За допомогою графіка'!$E$5:$E$29</c:f>
              <c:numCache>
                <c:formatCode>0.00</c:formatCode>
                <c:ptCount val="25"/>
                <c:pt idx="0">
                  <c:v>4729179.1300000008</c:v>
                </c:pt>
                <c:pt idx="1">
                  <c:v>4864314.03</c:v>
                </c:pt>
                <c:pt idx="2">
                  <c:v>4999448.9300000006</c:v>
                </c:pt>
                <c:pt idx="3">
                  <c:v>5134583.83</c:v>
                </c:pt>
                <c:pt idx="4">
                  <c:v>5269718.7300000004</c:v>
                </c:pt>
                <c:pt idx="5">
                  <c:v>5404853.6300000008</c:v>
                </c:pt>
                <c:pt idx="6">
                  <c:v>5539988.5300000003</c:v>
                </c:pt>
                <c:pt idx="7">
                  <c:v>5675123.4300000006</c:v>
                </c:pt>
                <c:pt idx="8">
                  <c:v>5810258.3300000001</c:v>
                </c:pt>
                <c:pt idx="9">
                  <c:v>5945393.2300000004</c:v>
                </c:pt>
                <c:pt idx="10">
                  <c:v>6080528.1300000008</c:v>
                </c:pt>
                <c:pt idx="11">
                  <c:v>6215663.0300000003</c:v>
                </c:pt>
                <c:pt idx="12">
                  <c:v>6350797.9300000006</c:v>
                </c:pt>
                <c:pt idx="13">
                  <c:v>6485932.8300000001</c:v>
                </c:pt>
                <c:pt idx="14">
                  <c:v>6621067.7300000004</c:v>
                </c:pt>
                <c:pt idx="15">
                  <c:v>6756202.6300000008</c:v>
                </c:pt>
                <c:pt idx="16">
                  <c:v>6891337.5300000003</c:v>
                </c:pt>
                <c:pt idx="17">
                  <c:v>7026472.4299999997</c:v>
                </c:pt>
                <c:pt idx="18">
                  <c:v>7161607.3300000001</c:v>
                </c:pt>
                <c:pt idx="19">
                  <c:v>7296742.2300000004</c:v>
                </c:pt>
                <c:pt idx="20">
                  <c:v>7431877.1300000008</c:v>
                </c:pt>
                <c:pt idx="21">
                  <c:v>7567012.0300000003</c:v>
                </c:pt>
                <c:pt idx="22">
                  <c:v>7702146.9299999997</c:v>
                </c:pt>
                <c:pt idx="23">
                  <c:v>7837281.8300000001</c:v>
                </c:pt>
                <c:pt idx="24">
                  <c:v>7972416.7300000004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1-4E67-BCC8-622105601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162495"/>
        <c:axId val="890581343"/>
      </c:lineChart>
      <c:catAx>
        <c:axId val="8881624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890581343"/>
        <c:crosses val="autoZero"/>
        <c:auto val="1"/>
        <c:lblAlgn val="ctr"/>
        <c:lblOffset val="100"/>
        <c:noMultiLvlLbl val="0"/>
      </c:catAx>
      <c:valAx>
        <c:axId val="89058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8881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25277605270694"/>
          <c:y val="0.1322036086526891"/>
          <c:w val="0.76874722394729311"/>
          <c:h val="0.67118755162134469"/>
        </c:manualLayout>
      </c:layout>
      <c:lineChart>
        <c:grouping val="standard"/>
        <c:varyColors val="0"/>
        <c:ser>
          <c:idx val="0"/>
          <c:order val="0"/>
          <c:tx>
            <c:strRef>
              <c:f>'Коефіцієнт сезонності'!$I$2</c:f>
              <c:strCache>
                <c:ptCount val="1"/>
                <c:pt idx="0">
                  <c:v>5. Коефіцієнти сезонності незалежно від зростання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'Коефіцієнт сезонності'!$B$3:$B$14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'Коефіцієнт сезонності'!$I$3:$I$14</c:f>
              <c:numCache>
                <c:formatCode>0.00</c:formatCode>
                <c:ptCount val="12"/>
                <c:pt idx="0" formatCode="0.000">
                  <c:v>0.81580717179716999</c:v>
                </c:pt>
                <c:pt idx="1">
                  <c:v>0.91730915637665222</c:v>
                </c:pt>
                <c:pt idx="2">
                  <c:v>1.0625491091230692</c:v>
                </c:pt>
                <c:pt idx="3">
                  <c:v>1.0526624749375051</c:v>
                </c:pt>
                <c:pt idx="4">
                  <c:v>1.0494680334009661</c:v>
                </c:pt>
                <c:pt idx="5">
                  <c:v>1.1019700851309602</c:v>
                </c:pt>
                <c:pt idx="6">
                  <c:v>1.0808144177666681</c:v>
                </c:pt>
                <c:pt idx="7">
                  <c:v>1.0555296039179967</c:v>
                </c:pt>
                <c:pt idx="8">
                  <c:v>1.0008985505557202</c:v>
                </c:pt>
                <c:pt idx="9">
                  <c:v>0.96665976817619093</c:v>
                </c:pt>
                <c:pt idx="10">
                  <c:v>0.89082160171865576</c:v>
                </c:pt>
                <c:pt idx="11">
                  <c:v>1.0055100270984445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1-4232-9D9C-82A21DBB0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7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902388655"/>
        <c:axId val="1"/>
      </c:lineChart>
      <c:catAx>
        <c:axId val="902388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At val="1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0.7000000000000001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902388655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</c:dTable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125277605270694"/>
          <c:y val="0.1322036086526891"/>
          <c:w val="0.76874722394729311"/>
          <c:h val="0.67118755162134469"/>
        </c:manualLayout>
      </c:layout>
      <c:lineChart>
        <c:grouping val="standard"/>
        <c:varyColors val="0"/>
        <c:ser>
          <c:idx val="0"/>
          <c:order val="0"/>
          <c:tx>
            <c:strRef>
              <c:f>'Прогноз з сезонністю'!$I$5</c:f>
              <c:strCache>
                <c:ptCount val="1"/>
                <c:pt idx="0">
                  <c:v>5. Коефіцієнти сезонності незалежно від зростання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UA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'Прогноз з сезонністю'!$B$6:$B$17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'Прогноз з сезонністю'!$I$6:$I$17</c:f>
              <c:numCache>
                <c:formatCode>0.00</c:formatCode>
                <c:ptCount val="12"/>
                <c:pt idx="0">
                  <c:v>0.81580717179716999</c:v>
                </c:pt>
                <c:pt idx="1">
                  <c:v>0.91730915637665222</c:v>
                </c:pt>
                <c:pt idx="2">
                  <c:v>1.0625491091230692</c:v>
                </c:pt>
                <c:pt idx="3">
                  <c:v>1.0526624749375051</c:v>
                </c:pt>
                <c:pt idx="4">
                  <c:v>1.0494680334009661</c:v>
                </c:pt>
                <c:pt idx="5">
                  <c:v>1.1019700851309602</c:v>
                </c:pt>
                <c:pt idx="6">
                  <c:v>1.0808144177666681</c:v>
                </c:pt>
                <c:pt idx="7">
                  <c:v>1.0555296039179967</c:v>
                </c:pt>
                <c:pt idx="8">
                  <c:v>1.0008985505557202</c:v>
                </c:pt>
                <c:pt idx="9">
                  <c:v>0.96665976817619093</c:v>
                </c:pt>
                <c:pt idx="10">
                  <c:v>0.89082160171865576</c:v>
                </c:pt>
                <c:pt idx="11">
                  <c:v>1.0055100270984445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2-48F9-9DF4-DA342CDD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7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000000"/>
              </a:solidFill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902388655"/>
        <c:axId val="1"/>
      </c:lineChart>
      <c:catAx>
        <c:axId val="902388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1"/>
        <c:crossesAt val="1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0.7000000000000001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  <c:crossAx val="902388655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UA"/>
          </a:p>
        </c:txPr>
      </c:dTable>
      <c:spPr>
        <a:solidFill>
          <a:srgbClr val="FFCC99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UA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'Прогноз з сезонністю'!$K$6:$K$32</c:f>
              <c:numCache>
                <c:formatCode>_-* #\ ##0_р_._-;\-* #\ ##0_р_._-;_-* "-"??_р_._-;_-@_-</c:formatCode>
                <c:ptCount val="27"/>
                <c:pt idx="0">
                  <c:v>25272904.819677897</c:v>
                </c:pt>
                <c:pt idx="1">
                  <c:v>25260643.897208322</c:v>
                </c:pt>
                <c:pt idx="2">
                  <c:v>25248382.974738743</c:v>
                </c:pt>
                <c:pt idx="3">
                  <c:v>25236122.052269168</c:v>
                </c:pt>
                <c:pt idx="4">
                  <c:v>25223861.129799593</c:v>
                </c:pt>
                <c:pt idx="5">
                  <c:v>25211600.207330015</c:v>
                </c:pt>
                <c:pt idx="6">
                  <c:v>25199339.28486044</c:v>
                </c:pt>
                <c:pt idx="7">
                  <c:v>25187078.362390861</c:v>
                </c:pt>
                <c:pt idx="8">
                  <c:v>25174817.439921286</c:v>
                </c:pt>
                <c:pt idx="9">
                  <c:v>25162556.517451711</c:v>
                </c:pt>
                <c:pt idx="10">
                  <c:v>25150295.594982132</c:v>
                </c:pt>
                <c:pt idx="11">
                  <c:v>25138034.672512557</c:v>
                </c:pt>
                <c:pt idx="12">
                  <c:v>25125773.750042979</c:v>
                </c:pt>
                <c:pt idx="13">
                  <c:v>25113512.827573404</c:v>
                </c:pt>
                <c:pt idx="14">
                  <c:v>25101251.905103825</c:v>
                </c:pt>
                <c:pt idx="15">
                  <c:v>25088990.98263425</c:v>
                </c:pt>
                <c:pt idx="16">
                  <c:v>25076730.060164675</c:v>
                </c:pt>
                <c:pt idx="17">
                  <c:v>25064469.137695096</c:v>
                </c:pt>
                <c:pt idx="18">
                  <c:v>25052208.215225521</c:v>
                </c:pt>
                <c:pt idx="19">
                  <c:v>25039947.292755943</c:v>
                </c:pt>
                <c:pt idx="20">
                  <c:v>25027686.370286368</c:v>
                </c:pt>
                <c:pt idx="21">
                  <c:v>25015425.447816789</c:v>
                </c:pt>
                <c:pt idx="22">
                  <c:v>25003164.525347214</c:v>
                </c:pt>
                <c:pt idx="23">
                  <c:v>24990903.602877639</c:v>
                </c:pt>
                <c:pt idx="24">
                  <c:v>24978642.680408061</c:v>
                </c:pt>
                <c:pt idx="25">
                  <c:v>24966381.757938486</c:v>
                </c:pt>
                <c:pt idx="26">
                  <c:v>24954120.835468907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8-4648-B75E-EAE874CB3B0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'Прогноз з сезонністю'!$M$6:$M$32</c:f>
              <c:numCache>
                <c:formatCode>_-* #\ ##0.00_р_._-;\-* #\ ##0.00_р_._-;_-* "-"??_р_._-;_-@_-</c:formatCode>
                <c:ptCount val="27"/>
                <c:pt idx="0">
                  <c:v>20617817.004040491</c:v>
                </c:pt>
                <c:pt idx="1">
                  <c:v>23171819.942879193</c:v>
                </c:pt>
                <c:pt idx="2">
                  <c:v>26827646.836606719</c:v>
                </c:pt>
                <c:pt idx="3">
                  <c:v>26565118.697366614</c:v>
                </c:pt>
                <c:pt idx="4">
                  <c:v>26471635.934669849</c:v>
                </c:pt>
                <c:pt idx="5">
                  <c:v>27782429.226759188</c:v>
                </c:pt>
                <c:pt idx="6">
                  <c:v>27235809.217271164</c:v>
                </c:pt>
                <c:pt idx="7">
                  <c:v>26585706.847705968</c:v>
                </c:pt>
                <c:pt idx="8">
                  <c:v>25197438.28612208</c:v>
                </c:pt>
                <c:pt idx="9">
                  <c:v>24323631.049880173</c:v>
                </c:pt>
                <c:pt idx="10">
                  <c:v>22404426.605619635</c:v>
                </c:pt>
                <c:pt idx="11">
                  <c:v>25276545.924759738</c:v>
                </c:pt>
                <c:pt idx="12">
                  <c:v>20497786.422238138</c:v>
                </c:pt>
                <c:pt idx="13">
                  <c:v>23036855.265515592</c:v>
                </c:pt>
                <c:pt idx="14">
                  <c:v>26671312.849641815</c:v>
                </c:pt>
                <c:pt idx="15">
                  <c:v>26410239.341464516</c:v>
                </c:pt>
                <c:pt idx="16">
                  <c:v>26317226.580367912</c:v>
                </c:pt>
                <c:pt idx="17">
                  <c:v>27620295.189428188</c:v>
                </c:pt>
                <c:pt idx="18">
                  <c:v>27076787.835908312</c:v>
                </c:pt>
                <c:pt idx="19">
                  <c:v>26430405.648050193</c:v>
                </c:pt>
                <c:pt idx="20">
                  <c:v>25050175.01178278</c:v>
                </c:pt>
                <c:pt idx="21">
                  <c:v>24181405.364215363</c:v>
                </c:pt>
                <c:pt idx="22">
                  <c:v>22273359.070504878</c:v>
                </c:pt>
                <c:pt idx="23">
                  <c:v>25128604.158944108</c:v>
                </c:pt>
                <c:pt idx="24">
                  <c:v>20377755.840435781</c:v>
                </c:pt>
                <c:pt idx="25">
                  <c:v>22901890.588151991</c:v>
                </c:pt>
                <c:pt idx="26">
                  <c:v>26514978.862676907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E8-4648-B75E-EAE874CB3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8152095"/>
        <c:axId val="745290191"/>
      </c:lineChart>
      <c:catAx>
        <c:axId val="88815209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745290191"/>
        <c:crosses val="autoZero"/>
        <c:auto val="1"/>
        <c:lblAlgn val="ctr"/>
        <c:lblOffset val="100"/>
        <c:noMultiLvlLbl val="0"/>
      </c:catAx>
      <c:valAx>
        <c:axId val="74529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р_._-;\-* #\ ##0_р_._-;_-* &quot;-&quot;??_р_.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UA"/>
          </a:p>
        </c:txPr>
        <c:crossAx val="88815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U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33130</xdr:colOff>
      <xdr:row>6</xdr:row>
      <xdr:rowOff>149086</xdr:rowOff>
    </xdr:from>
    <xdr:to>
      <xdr:col>13</xdr:col>
      <xdr:colOff>337930</xdr:colOff>
      <xdr:row>23</xdr:row>
      <xdr:rowOff>76199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385417D-85B7-4C0C-BB4C-F2E6EFA638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159026</xdr:colOff>
      <xdr:row>22</xdr:row>
      <xdr:rowOff>82825</xdr:rowOff>
    </xdr:from>
    <xdr:to>
      <xdr:col>13</xdr:col>
      <xdr:colOff>324678</xdr:colOff>
      <xdr:row>39</xdr:row>
      <xdr:rowOff>3312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D49743F-7679-4B61-886E-CBC9739FA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1</xdr:row>
      <xdr:rowOff>19050</xdr:rowOff>
    </xdr:from>
    <xdr:to>
      <xdr:col>20</xdr:col>
      <xdr:colOff>0</xdr:colOff>
      <xdr:row>14</xdr:row>
      <xdr:rowOff>95250</xdr:rowOff>
    </xdr:to>
    <xdr:graphicFrame macro="">
      <xdr:nvGraphicFramePr>
        <xdr:cNvPr id="2" name="Chart 3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171450</xdr:colOff>
      <xdr:row>4</xdr:row>
      <xdr:rowOff>76200</xdr:rowOff>
    </xdr:from>
    <xdr:to>
      <xdr:col>22</xdr:col>
      <xdr:colOff>352425</xdr:colOff>
      <xdr:row>17</xdr:row>
      <xdr:rowOff>161925</xdr:rowOff>
    </xdr:to>
    <xdr:graphicFrame macro="">
      <xdr:nvGraphicFramePr>
        <xdr:cNvPr id="2" name="Chart 3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739588</xdr:colOff>
      <xdr:row>29</xdr:row>
      <xdr:rowOff>129988</xdr:rowOff>
    </xdr:from>
    <xdr:to>
      <xdr:col>10</xdr:col>
      <xdr:colOff>381000</xdr:colOff>
      <xdr:row>45</xdr:row>
      <xdr:rowOff>4482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79B1FFF-B857-470B-AFE2-FE1369F60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6;&#1075;&#1085;&#1086;&#1079;&#1091;&#1074;&#1072;&#1085;&#1085;&#1103;%20(&#1089;&#1077;&#1088;&#1077;&#1076;&#1085;&#1110;)%20&#1047;&#1040;&#1042;&#1044;&#1040;&#1053;&#1053;&#1071;%20%20%20%20ERN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ажена ковзаюча середн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="115" zoomScaleNormal="115" workbookViewId="0">
      <selection activeCell="E5" activeCellId="1" sqref="C5:C29 E5:E29"/>
    </sheetView>
  </sheetViews>
  <sheetFormatPr defaultRowHeight="13.2" x14ac:dyDescent="0.25"/>
  <cols>
    <col min="1" max="1" width="5.5546875" bestFit="1" customWidth="1"/>
    <col min="2" max="2" width="9.5546875" bestFit="1" customWidth="1"/>
    <col min="3" max="3" width="14.88671875" bestFit="1" customWidth="1"/>
    <col min="4" max="4" width="8.109375" style="1" customWidth="1"/>
    <col min="5" max="5" width="11.6640625" customWidth="1"/>
    <col min="7" max="7" width="10.88671875" bestFit="1" customWidth="1"/>
  </cols>
  <sheetData>
    <row r="1" spans="1:9" x14ac:dyDescent="0.25">
      <c r="E1" s="48" t="s">
        <v>0</v>
      </c>
      <c r="F1" s="48"/>
      <c r="G1" s="48"/>
      <c r="H1" s="48"/>
      <c r="I1" s="48"/>
    </row>
    <row r="2" spans="1:9" ht="13.8" x14ac:dyDescent="0.25">
      <c r="A2" s="2"/>
      <c r="E2" t="s">
        <v>1</v>
      </c>
      <c r="F2" t="s">
        <v>2</v>
      </c>
      <c r="G2" s="54">
        <v>135134.9</v>
      </c>
      <c r="I2" s="53" t="s">
        <v>50</v>
      </c>
    </row>
    <row r="3" spans="1:9" x14ac:dyDescent="0.25">
      <c r="F3" t="s">
        <v>3</v>
      </c>
      <c r="G3" s="10">
        <v>4594044.2300000004</v>
      </c>
    </row>
    <row r="4" spans="1:9" x14ac:dyDescent="0.25">
      <c r="A4" s="3" t="s">
        <v>4</v>
      </c>
      <c r="B4" s="4" t="s">
        <v>5</v>
      </c>
      <c r="C4" s="5" t="s">
        <v>6</v>
      </c>
      <c r="D4" s="6" t="s">
        <v>7</v>
      </c>
      <c r="E4" s="3" t="s">
        <v>8</v>
      </c>
      <c r="F4" s="3"/>
      <c r="G4" s="3"/>
    </row>
    <row r="5" spans="1:9" x14ac:dyDescent="0.25">
      <c r="A5" s="1">
        <v>2019</v>
      </c>
      <c r="B5" s="7" t="s">
        <v>9</v>
      </c>
      <c r="C5" s="8">
        <v>6035006.1800000044</v>
      </c>
      <c r="D5" s="9">
        <v>1</v>
      </c>
      <c r="E5" s="10">
        <f>$G$3+$G$2*D5</f>
        <v>4729179.1300000008</v>
      </c>
    </row>
    <row r="6" spans="1:9" x14ac:dyDescent="0.25">
      <c r="A6" s="1">
        <v>2019</v>
      </c>
      <c r="B6" s="7" t="s">
        <v>10</v>
      </c>
      <c r="C6" s="8">
        <v>4587664.38</v>
      </c>
      <c r="D6" s="9">
        <v>2</v>
      </c>
      <c r="E6" s="10">
        <f t="shared" ref="E6:E39" si="0">$G$3+$G$2*D6</f>
        <v>4864314.03</v>
      </c>
    </row>
    <row r="7" spans="1:9" x14ac:dyDescent="0.25">
      <c r="A7" s="1">
        <v>2019</v>
      </c>
      <c r="B7" s="7" t="s">
        <v>11</v>
      </c>
      <c r="C7" s="8">
        <v>5701282.2600000016</v>
      </c>
      <c r="D7" s="9">
        <v>3</v>
      </c>
      <c r="E7" s="10">
        <f t="shared" si="0"/>
        <v>4999448.9300000006</v>
      </c>
    </row>
    <row r="8" spans="1:9" x14ac:dyDescent="0.25">
      <c r="A8" s="1">
        <v>2019</v>
      </c>
      <c r="B8" s="7" t="s">
        <v>12</v>
      </c>
      <c r="C8" s="8">
        <v>6156081.2899999991</v>
      </c>
      <c r="D8" s="9">
        <v>4</v>
      </c>
      <c r="E8" s="10">
        <f t="shared" si="0"/>
        <v>5134583.83</v>
      </c>
    </row>
    <row r="9" spans="1:9" x14ac:dyDescent="0.25">
      <c r="A9" s="1">
        <v>2019</v>
      </c>
      <c r="B9" s="7" t="s">
        <v>13</v>
      </c>
      <c r="C9" s="8">
        <v>5133114.82</v>
      </c>
      <c r="D9" s="9">
        <v>5</v>
      </c>
      <c r="E9" s="10">
        <f t="shared" si="0"/>
        <v>5269718.7300000004</v>
      </c>
    </row>
    <row r="10" spans="1:9" x14ac:dyDescent="0.25">
      <c r="A10" s="1">
        <v>2019</v>
      </c>
      <c r="B10" s="7" t="s">
        <v>14</v>
      </c>
      <c r="C10" s="8">
        <v>7029669.9999999963</v>
      </c>
      <c r="D10" s="9">
        <v>6</v>
      </c>
      <c r="E10" s="10">
        <f t="shared" si="0"/>
        <v>5404853.6300000008</v>
      </c>
    </row>
    <row r="11" spans="1:9" x14ac:dyDescent="0.25">
      <c r="A11" s="1">
        <v>2019</v>
      </c>
      <c r="B11" s="7" t="s">
        <v>15</v>
      </c>
      <c r="C11" s="8">
        <v>5044553.75</v>
      </c>
      <c r="D11" s="9">
        <v>7</v>
      </c>
      <c r="E11" s="10">
        <f t="shared" si="0"/>
        <v>5539988.5300000003</v>
      </c>
    </row>
    <row r="12" spans="1:9" x14ac:dyDescent="0.25">
      <c r="A12" s="1">
        <v>2019</v>
      </c>
      <c r="B12" s="7" t="s">
        <v>16</v>
      </c>
      <c r="C12" s="8">
        <v>4684256.1900000004</v>
      </c>
      <c r="D12" s="9">
        <v>8</v>
      </c>
      <c r="E12" s="10">
        <f t="shared" si="0"/>
        <v>5675123.4300000006</v>
      </c>
    </row>
    <row r="13" spans="1:9" x14ac:dyDescent="0.25">
      <c r="A13" s="1">
        <v>2019</v>
      </c>
      <c r="B13" s="7" t="s">
        <v>17</v>
      </c>
      <c r="C13" s="8">
        <v>4242176.7300000004</v>
      </c>
      <c r="D13" s="9">
        <v>9</v>
      </c>
      <c r="E13" s="10">
        <f t="shared" si="0"/>
        <v>5810258.3300000001</v>
      </c>
    </row>
    <row r="14" spans="1:9" x14ac:dyDescent="0.25">
      <c r="A14" s="1">
        <v>2019</v>
      </c>
      <c r="B14" s="7" t="s">
        <v>18</v>
      </c>
      <c r="C14" s="8">
        <v>4231562.3600000003</v>
      </c>
      <c r="D14" s="9">
        <v>10</v>
      </c>
      <c r="E14" s="10">
        <f t="shared" si="0"/>
        <v>5945393.2300000004</v>
      </c>
    </row>
    <row r="15" spans="1:9" x14ac:dyDescent="0.25">
      <c r="A15" s="1">
        <v>2019</v>
      </c>
      <c r="B15" s="7" t="s">
        <v>19</v>
      </c>
      <c r="C15" s="8">
        <v>3294908.28</v>
      </c>
      <c r="D15" s="9">
        <v>11</v>
      </c>
      <c r="E15" s="10">
        <f t="shared" si="0"/>
        <v>6080528.1300000008</v>
      </c>
    </row>
    <row r="16" spans="1:9" x14ac:dyDescent="0.25">
      <c r="A16" s="1">
        <v>2019</v>
      </c>
      <c r="B16" s="7" t="s">
        <v>20</v>
      </c>
      <c r="C16" s="8">
        <v>4601312.45</v>
      </c>
      <c r="D16" s="9">
        <v>12</v>
      </c>
      <c r="E16" s="10">
        <f t="shared" si="0"/>
        <v>6215663.0300000003</v>
      </c>
    </row>
    <row r="17" spans="1:5" x14ac:dyDescent="0.25">
      <c r="A17" s="1">
        <v>2020</v>
      </c>
      <c r="B17" s="7" t="s">
        <v>9</v>
      </c>
      <c r="C17" s="8">
        <v>5484045.709999999</v>
      </c>
      <c r="D17" s="9">
        <v>13</v>
      </c>
      <c r="E17" s="10">
        <f t="shared" si="0"/>
        <v>6350797.9300000006</v>
      </c>
    </row>
    <row r="18" spans="1:5" x14ac:dyDescent="0.25">
      <c r="A18" s="1">
        <v>2020</v>
      </c>
      <c r="B18" s="7" t="s">
        <v>10</v>
      </c>
      <c r="C18" s="8">
        <v>6276112.1299999999</v>
      </c>
      <c r="D18" s="9">
        <v>14</v>
      </c>
      <c r="E18" s="10">
        <f t="shared" si="0"/>
        <v>6485932.8300000001</v>
      </c>
    </row>
    <row r="19" spans="1:5" x14ac:dyDescent="0.25">
      <c r="A19" s="1">
        <v>2020</v>
      </c>
      <c r="B19" s="7" t="s">
        <v>11</v>
      </c>
      <c r="C19" s="8">
        <v>8490681.2800000012</v>
      </c>
      <c r="D19" s="9">
        <v>15</v>
      </c>
      <c r="E19" s="10">
        <f t="shared" si="0"/>
        <v>6621067.7300000004</v>
      </c>
    </row>
    <row r="20" spans="1:5" x14ac:dyDescent="0.25">
      <c r="A20" s="1">
        <v>2020</v>
      </c>
      <c r="B20" s="7" t="s">
        <v>12</v>
      </c>
      <c r="C20" s="8">
        <v>8247479.9500000002</v>
      </c>
      <c r="D20" s="9">
        <v>16</v>
      </c>
      <c r="E20" s="10">
        <f t="shared" si="0"/>
        <v>6756202.6300000008</v>
      </c>
    </row>
    <row r="21" spans="1:5" x14ac:dyDescent="0.25">
      <c r="A21" s="1">
        <v>2020</v>
      </c>
      <c r="B21" s="7" t="s">
        <v>13</v>
      </c>
      <c r="C21" s="8">
        <v>7550823.169999999</v>
      </c>
      <c r="D21" s="9">
        <v>17</v>
      </c>
      <c r="E21" s="10">
        <f t="shared" si="0"/>
        <v>6891337.5300000003</v>
      </c>
    </row>
    <row r="22" spans="1:5" x14ac:dyDescent="0.25">
      <c r="A22" s="1">
        <v>2020</v>
      </c>
      <c r="B22" s="7" t="s">
        <v>14</v>
      </c>
      <c r="C22" s="8">
        <v>9956454.0499999989</v>
      </c>
      <c r="D22" s="9">
        <v>18</v>
      </c>
      <c r="E22" s="10">
        <f t="shared" si="0"/>
        <v>7026472.4299999997</v>
      </c>
    </row>
    <row r="23" spans="1:5" x14ac:dyDescent="0.25">
      <c r="A23" s="1">
        <v>2020</v>
      </c>
      <c r="B23" s="7" t="s">
        <v>15</v>
      </c>
      <c r="C23" s="8">
        <v>8556025.7300000004</v>
      </c>
      <c r="D23" s="9">
        <v>19</v>
      </c>
      <c r="E23" s="10">
        <f t="shared" si="0"/>
        <v>7161607.3300000001</v>
      </c>
    </row>
    <row r="24" spans="1:5" x14ac:dyDescent="0.25">
      <c r="A24" s="1">
        <v>2020</v>
      </c>
      <c r="B24" s="7" t="s">
        <v>16</v>
      </c>
      <c r="C24" s="8">
        <v>6073835.7499999991</v>
      </c>
      <c r="D24" s="9">
        <v>20</v>
      </c>
      <c r="E24" s="10">
        <f t="shared" si="0"/>
        <v>7296742.2300000004</v>
      </c>
    </row>
    <row r="25" spans="1:5" x14ac:dyDescent="0.25">
      <c r="A25" s="1">
        <v>2020</v>
      </c>
      <c r="B25" s="7" t="s">
        <v>17</v>
      </c>
      <c r="C25" s="8">
        <v>7580865.71</v>
      </c>
      <c r="D25" s="9">
        <v>21</v>
      </c>
      <c r="E25" s="10">
        <f t="shared" si="0"/>
        <v>7431877.1300000008</v>
      </c>
    </row>
    <row r="26" spans="1:5" x14ac:dyDescent="0.25">
      <c r="A26" s="1">
        <v>2020</v>
      </c>
      <c r="B26" s="7" t="s">
        <v>18</v>
      </c>
      <c r="C26" s="8">
        <v>7648838.4699999997</v>
      </c>
      <c r="D26" s="9">
        <v>22</v>
      </c>
      <c r="E26" s="10">
        <f t="shared" si="0"/>
        <v>7567012.0300000003</v>
      </c>
    </row>
    <row r="27" spans="1:5" x14ac:dyDescent="0.25">
      <c r="A27" s="1">
        <v>2020</v>
      </c>
      <c r="B27" s="7" t="s">
        <v>19</v>
      </c>
      <c r="C27" s="8">
        <v>6404327.4500000002</v>
      </c>
      <c r="D27" s="9">
        <v>23</v>
      </c>
      <c r="E27" s="10">
        <f t="shared" si="0"/>
        <v>7702146.9299999997</v>
      </c>
    </row>
    <row r="28" spans="1:5" x14ac:dyDescent="0.25">
      <c r="A28" s="1">
        <v>2020</v>
      </c>
      <c r="B28" s="7" t="s">
        <v>20</v>
      </c>
      <c r="C28" s="8">
        <v>8681634.4299999997</v>
      </c>
      <c r="D28" s="9">
        <v>24</v>
      </c>
      <c r="E28" s="10">
        <f t="shared" si="0"/>
        <v>7837281.8300000001</v>
      </c>
    </row>
    <row r="29" spans="1:5" ht="13.8" thickBot="1" x14ac:dyDescent="0.3">
      <c r="A29" s="11">
        <v>2021</v>
      </c>
      <c r="B29" s="7" t="s">
        <v>9</v>
      </c>
      <c r="C29" s="12">
        <v>7077236.4500000002</v>
      </c>
      <c r="D29" s="13">
        <v>25</v>
      </c>
      <c r="E29" s="10">
        <f t="shared" si="0"/>
        <v>7972416.7300000004</v>
      </c>
    </row>
    <row r="30" spans="1:5" x14ac:dyDescent="0.25">
      <c r="A30" s="1">
        <v>2021</v>
      </c>
      <c r="B30" s="7" t="s">
        <v>10</v>
      </c>
      <c r="D30" s="9">
        <v>26</v>
      </c>
      <c r="E30" s="10">
        <f t="shared" si="0"/>
        <v>8107551.6300000008</v>
      </c>
    </row>
    <row r="31" spans="1:5" x14ac:dyDescent="0.25">
      <c r="A31" s="1">
        <v>2021</v>
      </c>
      <c r="B31" s="7" t="s">
        <v>11</v>
      </c>
      <c r="D31" s="9">
        <v>27</v>
      </c>
      <c r="E31" s="10">
        <f t="shared" si="0"/>
        <v>8242686.5300000003</v>
      </c>
    </row>
    <row r="32" spans="1:5" x14ac:dyDescent="0.25">
      <c r="A32" s="1">
        <v>2021</v>
      </c>
      <c r="B32" s="7" t="s">
        <v>12</v>
      </c>
      <c r="D32" s="9">
        <v>28</v>
      </c>
      <c r="E32" s="10">
        <f t="shared" si="0"/>
        <v>8377821.4299999997</v>
      </c>
    </row>
    <row r="33" spans="1:5" x14ac:dyDescent="0.25">
      <c r="A33" s="1">
        <v>2021</v>
      </c>
      <c r="B33" s="7" t="s">
        <v>13</v>
      </c>
      <c r="D33" s="9">
        <v>29</v>
      </c>
      <c r="E33" s="10">
        <f t="shared" si="0"/>
        <v>8512956.3300000001</v>
      </c>
    </row>
    <row r="34" spans="1:5" x14ac:dyDescent="0.25">
      <c r="A34" s="1">
        <v>2021</v>
      </c>
      <c r="B34" s="7" t="s">
        <v>14</v>
      </c>
      <c r="D34" s="9">
        <v>30</v>
      </c>
      <c r="E34" s="10">
        <f t="shared" si="0"/>
        <v>8648091.2300000004</v>
      </c>
    </row>
    <row r="35" spans="1:5" x14ac:dyDescent="0.25">
      <c r="A35" s="1">
        <v>2021</v>
      </c>
      <c r="B35" s="7" t="s">
        <v>15</v>
      </c>
      <c r="D35" s="9">
        <v>31</v>
      </c>
      <c r="E35" s="10">
        <f t="shared" si="0"/>
        <v>8783226.1300000008</v>
      </c>
    </row>
    <row r="36" spans="1:5" x14ac:dyDescent="0.25">
      <c r="A36" s="1">
        <v>2021</v>
      </c>
      <c r="B36" s="7" t="s">
        <v>16</v>
      </c>
      <c r="D36" s="9">
        <v>32</v>
      </c>
      <c r="E36" s="10">
        <f t="shared" si="0"/>
        <v>8918361.0300000012</v>
      </c>
    </row>
    <row r="37" spans="1:5" x14ac:dyDescent="0.25">
      <c r="A37" s="1">
        <v>2021</v>
      </c>
      <c r="B37" s="7" t="s">
        <v>17</v>
      </c>
      <c r="D37" s="9">
        <v>33</v>
      </c>
      <c r="E37" s="10">
        <f t="shared" si="0"/>
        <v>9053495.9299999997</v>
      </c>
    </row>
    <row r="38" spans="1:5" x14ac:dyDescent="0.25">
      <c r="A38" s="1">
        <v>2021</v>
      </c>
      <c r="B38" s="7" t="s">
        <v>18</v>
      </c>
      <c r="D38" s="9">
        <v>34</v>
      </c>
      <c r="E38" s="10">
        <f t="shared" si="0"/>
        <v>9188630.8300000001</v>
      </c>
    </row>
    <row r="39" spans="1:5" x14ac:dyDescent="0.25">
      <c r="A39" s="1">
        <v>2021</v>
      </c>
      <c r="B39" s="7" t="s">
        <v>19</v>
      </c>
      <c r="D39" s="9">
        <v>35</v>
      </c>
      <c r="E39" s="10">
        <f t="shared" si="0"/>
        <v>9323765.7300000004</v>
      </c>
    </row>
  </sheetData>
  <mergeCells count="1">
    <mergeCell ref="E1:I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selection activeCell="G3" sqref="G3"/>
    </sheetView>
  </sheetViews>
  <sheetFormatPr defaultRowHeight="13.2" x14ac:dyDescent="0.25"/>
  <cols>
    <col min="3" max="3" width="15.109375" bestFit="1" customWidth="1"/>
    <col min="5" max="5" width="12.44140625" bestFit="1" customWidth="1"/>
    <col min="6" max="6" width="9.5546875" bestFit="1" customWidth="1"/>
    <col min="7" max="7" width="10.5546875" bestFit="1" customWidth="1"/>
  </cols>
  <sheetData>
    <row r="1" spans="1:9" x14ac:dyDescent="0.25">
      <c r="D1" s="1"/>
      <c r="E1" s="48" t="s">
        <v>21</v>
      </c>
      <c r="F1" s="48"/>
      <c r="G1" s="48"/>
      <c r="H1" s="48"/>
      <c r="I1" s="48"/>
    </row>
    <row r="2" spans="1:9" x14ac:dyDescent="0.25">
      <c r="A2" s="2"/>
      <c r="D2" s="1"/>
      <c r="E2" t="s">
        <v>1</v>
      </c>
      <c r="F2" s="10"/>
      <c r="G2" s="10"/>
    </row>
    <row r="3" spans="1:9" x14ac:dyDescent="0.25">
      <c r="D3" s="1"/>
      <c r="F3" s="1" t="s">
        <v>22</v>
      </c>
      <c r="G3" s="1" t="s">
        <v>23</v>
      </c>
    </row>
    <row r="4" spans="1:9" x14ac:dyDescent="0.25">
      <c r="A4" s="3" t="s">
        <v>4</v>
      </c>
      <c r="B4" s="4" t="s">
        <v>24</v>
      </c>
      <c r="C4" s="5" t="s">
        <v>6</v>
      </c>
      <c r="D4" s="6" t="s">
        <v>7</v>
      </c>
      <c r="E4" s="3" t="s">
        <v>8</v>
      </c>
    </row>
    <row r="5" spans="1:9" x14ac:dyDescent="0.25">
      <c r="A5" s="1">
        <v>2019</v>
      </c>
      <c r="B5" s="7" t="s">
        <v>9</v>
      </c>
      <c r="C5" s="8">
        <v>6035006.1800000044</v>
      </c>
      <c r="D5" s="9">
        <v>1</v>
      </c>
    </row>
    <row r="6" spans="1:9" x14ac:dyDescent="0.25">
      <c r="A6" s="1">
        <v>2019</v>
      </c>
      <c r="B6" s="7" t="s">
        <v>10</v>
      </c>
      <c r="C6" s="8">
        <v>4587664.38</v>
      </c>
      <c r="D6" s="9">
        <v>2</v>
      </c>
    </row>
    <row r="7" spans="1:9" x14ac:dyDescent="0.25">
      <c r="A7" s="1">
        <v>2019</v>
      </c>
      <c r="B7" s="7" t="s">
        <v>11</v>
      </c>
      <c r="C7" s="8">
        <v>5701282.2600000016</v>
      </c>
      <c r="D7" s="9">
        <v>3</v>
      </c>
    </row>
    <row r="8" spans="1:9" x14ac:dyDescent="0.25">
      <c r="A8" s="1">
        <v>2019</v>
      </c>
      <c r="B8" s="7" t="s">
        <v>12</v>
      </c>
      <c r="C8" s="8">
        <v>6156081.2899999991</v>
      </c>
      <c r="D8" s="9">
        <v>4</v>
      </c>
    </row>
    <row r="9" spans="1:9" x14ac:dyDescent="0.25">
      <c r="A9" s="1">
        <v>2019</v>
      </c>
      <c r="B9" s="7" t="s">
        <v>13</v>
      </c>
      <c r="C9" s="8">
        <v>5133114.82</v>
      </c>
      <c r="D9" s="9">
        <v>5</v>
      </c>
    </row>
    <row r="10" spans="1:9" x14ac:dyDescent="0.25">
      <c r="A10" s="1">
        <v>2019</v>
      </c>
      <c r="B10" s="7" t="s">
        <v>14</v>
      </c>
      <c r="C10" s="8">
        <v>7029669.9999999963</v>
      </c>
      <c r="D10" s="9">
        <v>6</v>
      </c>
    </row>
    <row r="11" spans="1:9" x14ac:dyDescent="0.25">
      <c r="A11" s="1">
        <v>2019</v>
      </c>
      <c r="B11" s="7" t="s">
        <v>15</v>
      </c>
      <c r="C11" s="8">
        <v>5044553.75</v>
      </c>
      <c r="D11" s="9">
        <v>7</v>
      </c>
    </row>
    <row r="12" spans="1:9" x14ac:dyDescent="0.25">
      <c r="A12" s="1">
        <v>2019</v>
      </c>
      <c r="B12" s="7" t="s">
        <v>16</v>
      </c>
      <c r="C12" s="8">
        <v>4684256.1900000004</v>
      </c>
      <c r="D12" s="9">
        <v>8</v>
      </c>
    </row>
    <row r="13" spans="1:9" x14ac:dyDescent="0.25">
      <c r="A13" s="1">
        <v>2019</v>
      </c>
      <c r="B13" s="7" t="s">
        <v>17</v>
      </c>
      <c r="C13" s="8">
        <v>4242176.7300000004</v>
      </c>
      <c r="D13" s="9">
        <v>9</v>
      </c>
    </row>
    <row r="14" spans="1:9" x14ac:dyDescent="0.25">
      <c r="A14" s="1">
        <v>2019</v>
      </c>
      <c r="B14" s="7" t="s">
        <v>18</v>
      </c>
      <c r="C14" s="8">
        <v>4231562.3600000003</v>
      </c>
      <c r="D14" s="9">
        <v>10</v>
      </c>
    </row>
    <row r="15" spans="1:9" x14ac:dyDescent="0.25">
      <c r="A15" s="1">
        <v>2019</v>
      </c>
      <c r="B15" s="7" t="s">
        <v>19</v>
      </c>
      <c r="C15" s="8">
        <v>3294908.28</v>
      </c>
      <c r="D15" s="9">
        <v>11</v>
      </c>
    </row>
    <row r="16" spans="1:9" x14ac:dyDescent="0.25">
      <c r="A16" s="1">
        <v>2019</v>
      </c>
      <c r="B16" s="7" t="s">
        <v>20</v>
      </c>
      <c r="C16" s="8">
        <v>4601312.45</v>
      </c>
      <c r="D16" s="9">
        <v>12</v>
      </c>
    </row>
    <row r="17" spans="1:4" x14ac:dyDescent="0.25">
      <c r="A17" s="1">
        <v>2020</v>
      </c>
      <c r="B17" s="7" t="s">
        <v>9</v>
      </c>
      <c r="C17" s="8">
        <v>5484045.709999999</v>
      </c>
      <c r="D17" s="9">
        <v>13</v>
      </c>
    </row>
    <row r="18" spans="1:4" x14ac:dyDescent="0.25">
      <c r="A18" s="1">
        <v>2020</v>
      </c>
      <c r="B18" s="7" t="s">
        <v>10</v>
      </c>
      <c r="C18" s="8">
        <v>6276112.1299999999</v>
      </c>
      <c r="D18" s="9">
        <v>14</v>
      </c>
    </row>
    <row r="19" spans="1:4" x14ac:dyDescent="0.25">
      <c r="A19" s="1">
        <v>2020</v>
      </c>
      <c r="B19" s="7" t="s">
        <v>11</v>
      </c>
      <c r="C19" s="8">
        <v>8490681.2800000012</v>
      </c>
      <c r="D19" s="9">
        <v>15</v>
      </c>
    </row>
    <row r="20" spans="1:4" x14ac:dyDescent="0.25">
      <c r="A20" s="1">
        <v>2020</v>
      </c>
      <c r="B20" s="7" t="s">
        <v>12</v>
      </c>
      <c r="C20" s="8">
        <v>8247479.9500000002</v>
      </c>
      <c r="D20" s="9">
        <v>16</v>
      </c>
    </row>
    <row r="21" spans="1:4" x14ac:dyDescent="0.25">
      <c r="A21" s="1">
        <v>2020</v>
      </c>
      <c r="B21" s="7" t="s">
        <v>13</v>
      </c>
      <c r="C21" s="8">
        <v>7550823.169999999</v>
      </c>
      <c r="D21" s="9">
        <v>17</v>
      </c>
    </row>
    <row r="22" spans="1:4" x14ac:dyDescent="0.25">
      <c r="A22" s="1">
        <v>2020</v>
      </c>
      <c r="B22" s="7" t="s">
        <v>14</v>
      </c>
      <c r="C22" s="8">
        <v>9956454.0499999989</v>
      </c>
      <c r="D22" s="9">
        <v>18</v>
      </c>
    </row>
    <row r="23" spans="1:4" x14ac:dyDescent="0.25">
      <c r="A23" s="1">
        <v>2020</v>
      </c>
      <c r="B23" s="7" t="s">
        <v>15</v>
      </c>
      <c r="C23" s="8">
        <v>8556025.7300000004</v>
      </c>
      <c r="D23" s="9">
        <v>19</v>
      </c>
    </row>
    <row r="24" spans="1:4" x14ac:dyDescent="0.25">
      <c r="A24" s="1">
        <v>2020</v>
      </c>
      <c r="B24" s="7" t="s">
        <v>16</v>
      </c>
      <c r="C24" s="8">
        <v>6073835.7499999991</v>
      </c>
      <c r="D24" s="9">
        <v>20</v>
      </c>
    </row>
    <row r="25" spans="1:4" x14ac:dyDescent="0.25">
      <c r="A25" s="1">
        <v>2020</v>
      </c>
      <c r="B25" s="7" t="s">
        <v>17</v>
      </c>
      <c r="C25" s="8">
        <v>7580865.71</v>
      </c>
      <c r="D25" s="9">
        <v>21</v>
      </c>
    </row>
    <row r="26" spans="1:4" x14ac:dyDescent="0.25">
      <c r="A26" s="1">
        <v>2020</v>
      </c>
      <c r="B26" s="7" t="s">
        <v>18</v>
      </c>
      <c r="C26" s="8">
        <v>7648838.4699999997</v>
      </c>
      <c r="D26" s="9">
        <v>22</v>
      </c>
    </row>
    <row r="27" spans="1:4" x14ac:dyDescent="0.25">
      <c r="A27" s="1">
        <v>2020</v>
      </c>
      <c r="B27" s="7" t="s">
        <v>19</v>
      </c>
      <c r="C27" s="8">
        <v>6404327.4500000002</v>
      </c>
      <c r="D27" s="9">
        <v>23</v>
      </c>
    </row>
    <row r="28" spans="1:4" x14ac:dyDescent="0.25">
      <c r="A28" s="1">
        <v>2020</v>
      </c>
      <c r="B28" s="7" t="s">
        <v>20</v>
      </c>
      <c r="C28" s="8">
        <v>8681634.4299999997</v>
      </c>
      <c r="D28" s="9">
        <v>24</v>
      </c>
    </row>
    <row r="29" spans="1:4" ht="13.8" thickBot="1" x14ac:dyDescent="0.3">
      <c r="A29" s="11">
        <v>2021</v>
      </c>
      <c r="B29" s="7" t="s">
        <v>9</v>
      </c>
      <c r="C29" s="12">
        <v>7077236.4500000002</v>
      </c>
      <c r="D29" s="13">
        <v>25</v>
      </c>
    </row>
    <row r="30" spans="1:4" x14ac:dyDescent="0.25">
      <c r="A30" s="1">
        <v>2021</v>
      </c>
      <c r="B30" s="7" t="s">
        <v>10</v>
      </c>
      <c r="D30" s="9">
        <v>26</v>
      </c>
    </row>
    <row r="31" spans="1:4" x14ac:dyDescent="0.25">
      <c r="A31" s="1">
        <v>2021</v>
      </c>
      <c r="B31" s="7" t="s">
        <v>11</v>
      </c>
      <c r="D31" s="9">
        <v>27</v>
      </c>
    </row>
    <row r="32" spans="1:4" x14ac:dyDescent="0.25">
      <c r="A32" s="1">
        <v>2021</v>
      </c>
      <c r="B32" s="7" t="s">
        <v>12</v>
      </c>
      <c r="D32" s="9">
        <v>28</v>
      </c>
    </row>
    <row r="33" spans="1:4" x14ac:dyDescent="0.25">
      <c r="A33" s="1">
        <v>2021</v>
      </c>
      <c r="B33" s="7" t="s">
        <v>13</v>
      </c>
      <c r="D33" s="9">
        <v>29</v>
      </c>
    </row>
    <row r="34" spans="1:4" x14ac:dyDescent="0.25">
      <c r="A34" s="1">
        <v>2021</v>
      </c>
      <c r="B34" s="7" t="s">
        <v>14</v>
      </c>
      <c r="D34" s="9">
        <v>30</v>
      </c>
    </row>
    <row r="35" spans="1:4" x14ac:dyDescent="0.25">
      <c r="A35" s="1">
        <v>2021</v>
      </c>
      <c r="B35" s="7" t="s">
        <v>15</v>
      </c>
      <c r="D35" s="9">
        <v>31</v>
      </c>
    </row>
    <row r="36" spans="1:4" x14ac:dyDescent="0.25">
      <c r="A36" s="1">
        <v>2021</v>
      </c>
      <c r="B36" s="7" t="s">
        <v>16</v>
      </c>
      <c r="D36" s="9">
        <v>32</v>
      </c>
    </row>
    <row r="37" spans="1:4" x14ac:dyDescent="0.25">
      <c r="A37" s="1">
        <v>2021</v>
      </c>
      <c r="B37" s="7" t="s">
        <v>17</v>
      </c>
      <c r="D37" s="9">
        <v>33</v>
      </c>
    </row>
    <row r="38" spans="1:4" x14ac:dyDescent="0.25">
      <c r="A38" s="1">
        <v>2021</v>
      </c>
      <c r="B38" s="7" t="s">
        <v>18</v>
      </c>
      <c r="D38" s="9">
        <v>34</v>
      </c>
    </row>
    <row r="39" spans="1:4" x14ac:dyDescent="0.25">
      <c r="A39" s="1">
        <v>2021</v>
      </c>
      <c r="B39" s="7" t="s">
        <v>19</v>
      </c>
      <c r="D39" s="9">
        <v>35</v>
      </c>
    </row>
  </sheetData>
  <mergeCells count="1">
    <mergeCell ref="E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H24" sqref="H24"/>
    </sheetView>
  </sheetViews>
  <sheetFormatPr defaultRowHeight="13.2" x14ac:dyDescent="0.25"/>
  <cols>
    <col min="3" max="3" width="15.109375" bestFit="1" customWidth="1"/>
    <col min="5" max="5" width="14.44140625" customWidth="1"/>
    <col min="6" max="6" width="11.5546875" bestFit="1" customWidth="1"/>
    <col min="7" max="7" width="10.5546875" bestFit="1" customWidth="1"/>
  </cols>
  <sheetData>
    <row r="1" spans="1:9" x14ac:dyDescent="0.25">
      <c r="D1" s="1"/>
      <c r="E1" s="48" t="s">
        <v>25</v>
      </c>
      <c r="F1" s="48"/>
      <c r="G1" s="48"/>
      <c r="H1" s="48"/>
      <c r="I1" s="48"/>
    </row>
    <row r="2" spans="1:9" x14ac:dyDescent="0.25">
      <c r="A2" s="2"/>
      <c r="D2" s="1"/>
      <c r="E2" t="s">
        <v>1</v>
      </c>
      <c r="F2" s="10"/>
      <c r="G2" s="10"/>
    </row>
    <row r="3" spans="1:9" x14ac:dyDescent="0.25">
      <c r="D3" s="1"/>
      <c r="F3" s="1"/>
      <c r="G3" s="1"/>
    </row>
    <row r="4" spans="1:9" x14ac:dyDescent="0.25">
      <c r="A4" s="3" t="s">
        <v>4</v>
      </c>
      <c r="B4" s="4" t="s">
        <v>24</v>
      </c>
      <c r="C4" s="5" t="s">
        <v>6</v>
      </c>
      <c r="D4" s="6" t="s">
        <v>7</v>
      </c>
      <c r="E4" s="3" t="s">
        <v>8</v>
      </c>
    </row>
    <row r="5" spans="1:9" x14ac:dyDescent="0.25">
      <c r="A5" s="1">
        <v>2019</v>
      </c>
      <c r="B5" s="7" t="s">
        <v>9</v>
      </c>
      <c r="C5" s="8">
        <v>6035006.1800000044</v>
      </c>
      <c r="D5" s="9">
        <v>1</v>
      </c>
      <c r="E5">
        <f>TREND($C$5:$C$29,$D$5:$D$29,D5,TRUE)</f>
        <v>4729179.1304615401</v>
      </c>
      <c r="F5" s="10"/>
    </row>
    <row r="6" spans="1:9" x14ac:dyDescent="0.25">
      <c r="A6" s="1">
        <v>2019</v>
      </c>
      <c r="B6" s="7" t="s">
        <v>10</v>
      </c>
      <c r="C6" s="8">
        <v>4587664.38</v>
      </c>
      <c r="D6" s="9">
        <v>2</v>
      </c>
      <c r="E6">
        <f t="shared" ref="E6:E29" si="0">TREND($C$5:$C$29,$D$5:$D$29,D6,TRUE)</f>
        <v>4864314.0328230783</v>
      </c>
      <c r="F6" s="10"/>
    </row>
    <row r="7" spans="1:9" x14ac:dyDescent="0.25">
      <c r="A7" s="1">
        <v>2019</v>
      </c>
      <c r="B7" s="7" t="s">
        <v>11</v>
      </c>
      <c r="C7" s="8">
        <v>5701282.2600000016</v>
      </c>
      <c r="D7" s="9">
        <v>3</v>
      </c>
      <c r="E7">
        <f t="shared" si="0"/>
        <v>4999448.9351846166</v>
      </c>
      <c r="F7" s="10"/>
    </row>
    <row r="8" spans="1:9" x14ac:dyDescent="0.25">
      <c r="A8" s="1">
        <v>2019</v>
      </c>
      <c r="B8" s="7" t="s">
        <v>12</v>
      </c>
      <c r="C8" s="8">
        <v>6156081.2899999991</v>
      </c>
      <c r="D8" s="9">
        <v>4</v>
      </c>
      <c r="E8">
        <f t="shared" si="0"/>
        <v>5134583.8375461549</v>
      </c>
      <c r="F8" s="10"/>
    </row>
    <row r="9" spans="1:9" x14ac:dyDescent="0.25">
      <c r="A9" s="1">
        <v>2019</v>
      </c>
      <c r="B9" s="7" t="s">
        <v>13</v>
      </c>
      <c r="C9" s="8">
        <v>5133114.82</v>
      </c>
      <c r="D9" s="9">
        <v>5</v>
      </c>
      <c r="E9">
        <f t="shared" si="0"/>
        <v>5269718.739907694</v>
      </c>
      <c r="F9" s="10"/>
    </row>
    <row r="10" spans="1:9" x14ac:dyDescent="0.25">
      <c r="A10" s="1">
        <v>2019</v>
      </c>
      <c r="B10" s="7" t="s">
        <v>14</v>
      </c>
      <c r="C10" s="8">
        <v>7029669.9999999963</v>
      </c>
      <c r="D10" s="9">
        <v>6</v>
      </c>
      <c r="E10">
        <f t="shared" si="0"/>
        <v>5404853.6422692323</v>
      </c>
      <c r="F10" s="10"/>
    </row>
    <row r="11" spans="1:9" x14ac:dyDescent="0.25">
      <c r="A11" s="1">
        <v>2019</v>
      </c>
      <c r="B11" s="7" t="s">
        <v>15</v>
      </c>
      <c r="C11" s="8">
        <v>5044553.75</v>
      </c>
      <c r="D11" s="9">
        <v>7</v>
      </c>
      <c r="E11">
        <f t="shared" si="0"/>
        <v>5539988.5446307706</v>
      </c>
      <c r="F11" s="10"/>
    </row>
    <row r="12" spans="1:9" x14ac:dyDescent="0.25">
      <c r="A12" s="1">
        <v>2019</v>
      </c>
      <c r="B12" s="7" t="s">
        <v>16</v>
      </c>
      <c r="C12" s="8">
        <v>4684256.1900000004</v>
      </c>
      <c r="D12" s="9">
        <v>8</v>
      </c>
      <c r="E12">
        <f t="shared" si="0"/>
        <v>5675123.4469923088</v>
      </c>
      <c r="F12" s="10"/>
    </row>
    <row r="13" spans="1:9" x14ac:dyDescent="0.25">
      <c r="A13" s="1">
        <v>2019</v>
      </c>
      <c r="B13" s="7" t="s">
        <v>17</v>
      </c>
      <c r="C13" s="8">
        <v>4242176.7300000004</v>
      </c>
      <c r="D13" s="9">
        <v>9</v>
      </c>
      <c r="E13">
        <f t="shared" si="0"/>
        <v>5810258.3493538471</v>
      </c>
      <c r="F13" s="10"/>
    </row>
    <row r="14" spans="1:9" x14ac:dyDescent="0.25">
      <c r="A14" s="1">
        <v>2019</v>
      </c>
      <c r="B14" s="7" t="s">
        <v>18</v>
      </c>
      <c r="C14" s="8">
        <v>4231562.3600000003</v>
      </c>
      <c r="D14" s="9">
        <v>10</v>
      </c>
      <c r="E14">
        <f t="shared" si="0"/>
        <v>5945393.2517153854</v>
      </c>
      <c r="F14" s="10"/>
    </row>
    <row r="15" spans="1:9" x14ac:dyDescent="0.25">
      <c r="A15" s="1">
        <v>2019</v>
      </c>
      <c r="B15" s="7" t="s">
        <v>19</v>
      </c>
      <c r="C15" s="8">
        <v>3294908.28</v>
      </c>
      <c r="D15" s="9">
        <v>11</v>
      </c>
      <c r="E15">
        <f t="shared" si="0"/>
        <v>6080528.1540769245</v>
      </c>
      <c r="F15" s="10"/>
    </row>
    <row r="16" spans="1:9" x14ac:dyDescent="0.25">
      <c r="A16" s="1">
        <v>2019</v>
      </c>
      <c r="B16" s="7" t="s">
        <v>20</v>
      </c>
      <c r="C16" s="8">
        <v>4601312.45</v>
      </c>
      <c r="D16" s="9">
        <v>12</v>
      </c>
      <c r="E16">
        <f t="shared" si="0"/>
        <v>6215663.0564384628</v>
      </c>
      <c r="F16" s="10"/>
    </row>
    <row r="17" spans="1:6" x14ac:dyDescent="0.25">
      <c r="A17" s="1">
        <v>2020</v>
      </c>
      <c r="B17" s="7" t="s">
        <v>9</v>
      </c>
      <c r="C17" s="8">
        <v>5484045.709999999</v>
      </c>
      <c r="D17" s="9">
        <v>13</v>
      </c>
      <c r="E17">
        <f t="shared" si="0"/>
        <v>6350797.9588000011</v>
      </c>
      <c r="F17" s="10"/>
    </row>
    <row r="18" spans="1:6" x14ac:dyDescent="0.25">
      <c r="A18" s="1">
        <v>2020</v>
      </c>
      <c r="B18" s="7" t="s">
        <v>10</v>
      </c>
      <c r="C18" s="8">
        <v>6276112.1299999999</v>
      </c>
      <c r="D18" s="9">
        <v>14</v>
      </c>
      <c r="E18">
        <f t="shared" si="0"/>
        <v>6485932.8611615393</v>
      </c>
      <c r="F18" s="10"/>
    </row>
    <row r="19" spans="1:6" x14ac:dyDescent="0.25">
      <c r="A19" s="1">
        <v>2020</v>
      </c>
      <c r="B19" s="7" t="s">
        <v>11</v>
      </c>
      <c r="C19" s="8">
        <v>8490681.2800000012</v>
      </c>
      <c r="D19" s="9">
        <v>15</v>
      </c>
      <c r="E19">
        <f t="shared" si="0"/>
        <v>6621067.7635230776</v>
      </c>
      <c r="F19" s="10"/>
    </row>
    <row r="20" spans="1:6" x14ac:dyDescent="0.25">
      <c r="A20" s="1">
        <v>2020</v>
      </c>
      <c r="B20" s="7" t="s">
        <v>12</v>
      </c>
      <c r="C20" s="8">
        <v>8247479.9500000002</v>
      </c>
      <c r="D20" s="9">
        <v>16</v>
      </c>
      <c r="E20">
        <f t="shared" si="0"/>
        <v>6756202.6658846159</v>
      </c>
      <c r="F20" s="10"/>
    </row>
    <row r="21" spans="1:6" x14ac:dyDescent="0.25">
      <c r="A21" s="1">
        <v>2020</v>
      </c>
      <c r="B21" s="7" t="s">
        <v>13</v>
      </c>
      <c r="C21" s="8">
        <v>7550823.169999999</v>
      </c>
      <c r="D21" s="9">
        <v>17</v>
      </c>
      <c r="E21">
        <f t="shared" si="0"/>
        <v>6891337.5682461541</v>
      </c>
      <c r="F21" s="10"/>
    </row>
    <row r="22" spans="1:6" x14ac:dyDescent="0.25">
      <c r="A22" s="1">
        <v>2020</v>
      </c>
      <c r="B22" s="7" t="s">
        <v>14</v>
      </c>
      <c r="C22" s="8">
        <v>9956454.0499999989</v>
      </c>
      <c r="D22" s="9">
        <v>18</v>
      </c>
      <c r="E22">
        <f t="shared" si="0"/>
        <v>7026472.4706076924</v>
      </c>
      <c r="F22" s="10"/>
    </row>
    <row r="23" spans="1:6" x14ac:dyDescent="0.25">
      <c r="A23" s="1">
        <v>2020</v>
      </c>
      <c r="B23" s="7" t="s">
        <v>15</v>
      </c>
      <c r="C23" s="8">
        <v>8556025.7300000004</v>
      </c>
      <c r="D23" s="9">
        <v>19</v>
      </c>
      <c r="E23">
        <f t="shared" si="0"/>
        <v>7161607.3729692306</v>
      </c>
      <c r="F23" s="10"/>
    </row>
    <row r="24" spans="1:6" x14ac:dyDescent="0.25">
      <c r="A24" s="1">
        <v>2020</v>
      </c>
      <c r="B24" s="7" t="s">
        <v>16</v>
      </c>
      <c r="C24" s="8">
        <v>6073835.7499999991</v>
      </c>
      <c r="D24" s="9">
        <v>20</v>
      </c>
      <c r="E24">
        <f t="shared" si="0"/>
        <v>7296742.2753307689</v>
      </c>
      <c r="F24" s="10"/>
    </row>
    <row r="25" spans="1:6" x14ac:dyDescent="0.25">
      <c r="A25" s="1">
        <v>2020</v>
      </c>
      <c r="B25" s="7" t="s">
        <v>17</v>
      </c>
      <c r="C25" s="8">
        <v>7580865.71</v>
      </c>
      <c r="D25" s="9">
        <v>21</v>
      </c>
      <c r="E25">
        <f t="shared" si="0"/>
        <v>7431877.1776923072</v>
      </c>
      <c r="F25" s="10"/>
    </row>
    <row r="26" spans="1:6" x14ac:dyDescent="0.25">
      <c r="A26" s="1">
        <v>2020</v>
      </c>
      <c r="B26" s="7" t="s">
        <v>18</v>
      </c>
      <c r="C26" s="8">
        <v>7648838.4699999997</v>
      </c>
      <c r="D26" s="9">
        <v>22</v>
      </c>
      <c r="E26">
        <f t="shared" si="0"/>
        <v>7567012.0800538464</v>
      </c>
      <c r="F26" s="10"/>
    </row>
    <row r="27" spans="1:6" x14ac:dyDescent="0.25">
      <c r="A27" s="1">
        <v>2020</v>
      </c>
      <c r="B27" s="7" t="s">
        <v>19</v>
      </c>
      <c r="C27" s="8">
        <v>6404327.4500000002</v>
      </c>
      <c r="D27" s="9">
        <v>23</v>
      </c>
      <c r="E27">
        <f t="shared" si="0"/>
        <v>7702146.9824153846</v>
      </c>
      <c r="F27" s="10"/>
    </row>
    <row r="28" spans="1:6" x14ac:dyDescent="0.25">
      <c r="A28" s="1">
        <v>2020</v>
      </c>
      <c r="B28" s="7" t="s">
        <v>20</v>
      </c>
      <c r="C28" s="8">
        <v>8681634.4299999997</v>
      </c>
      <c r="D28" s="9">
        <v>24</v>
      </c>
      <c r="E28">
        <f t="shared" si="0"/>
        <v>7837281.8847769229</v>
      </c>
      <c r="F28" s="10"/>
    </row>
    <row r="29" spans="1:6" ht="13.8" thickBot="1" x14ac:dyDescent="0.3">
      <c r="A29" s="11">
        <v>2021</v>
      </c>
      <c r="B29" s="7" t="s">
        <v>9</v>
      </c>
      <c r="C29" s="12">
        <v>7077236.4500000002</v>
      </c>
      <c r="D29" s="13">
        <v>25</v>
      </c>
      <c r="E29">
        <f t="shared" si="0"/>
        <v>7972416.7871384611</v>
      </c>
      <c r="F29" s="10"/>
    </row>
    <row r="30" spans="1:6" x14ac:dyDescent="0.25">
      <c r="A30" s="1">
        <v>2021</v>
      </c>
      <c r="B30" s="7" t="s">
        <v>10</v>
      </c>
      <c r="D30" s="9">
        <v>26</v>
      </c>
      <c r="F30" s="10"/>
    </row>
    <row r="31" spans="1:6" x14ac:dyDescent="0.25">
      <c r="A31" s="1">
        <v>2021</v>
      </c>
      <c r="B31" s="7" t="s">
        <v>11</v>
      </c>
      <c r="D31" s="9">
        <v>27</v>
      </c>
      <c r="F31" s="10"/>
    </row>
    <row r="32" spans="1:6" x14ac:dyDescent="0.25">
      <c r="A32" s="1">
        <v>2021</v>
      </c>
      <c r="B32" s="7" t="s">
        <v>12</v>
      </c>
      <c r="D32" s="9">
        <v>28</v>
      </c>
      <c r="F32" s="10"/>
    </row>
    <row r="33" spans="1:6" x14ac:dyDescent="0.25">
      <c r="A33" s="1">
        <v>2021</v>
      </c>
      <c r="B33" s="7" t="s">
        <v>13</v>
      </c>
      <c r="D33" s="9">
        <v>29</v>
      </c>
      <c r="F33" s="10"/>
    </row>
    <row r="34" spans="1:6" x14ac:dyDescent="0.25">
      <c r="A34" s="1">
        <v>2021</v>
      </c>
      <c r="B34" s="7" t="s">
        <v>14</v>
      </c>
      <c r="D34" s="9">
        <v>30</v>
      </c>
      <c r="F34" s="10"/>
    </row>
    <row r="35" spans="1:6" x14ac:dyDescent="0.25">
      <c r="A35" s="1">
        <v>2021</v>
      </c>
      <c r="B35" s="7" t="s">
        <v>15</v>
      </c>
      <c r="D35" s="9">
        <v>31</v>
      </c>
      <c r="F35" s="10"/>
    </row>
    <row r="36" spans="1:6" x14ac:dyDescent="0.25">
      <c r="A36" s="1">
        <v>2021</v>
      </c>
      <c r="B36" s="7" t="s">
        <v>16</v>
      </c>
      <c r="D36" s="9">
        <v>32</v>
      </c>
      <c r="F36" s="10"/>
    </row>
    <row r="37" spans="1:6" x14ac:dyDescent="0.25">
      <c r="A37" s="1">
        <v>2021</v>
      </c>
      <c r="B37" s="7" t="s">
        <v>17</v>
      </c>
      <c r="D37" s="9">
        <v>33</v>
      </c>
      <c r="F37" s="10"/>
    </row>
    <row r="38" spans="1:6" x14ac:dyDescent="0.25">
      <c r="A38" s="1">
        <v>2021</v>
      </c>
      <c r="B38" s="7" t="s">
        <v>18</v>
      </c>
      <c r="D38" s="9">
        <v>34</v>
      </c>
      <c r="F38" s="10"/>
    </row>
    <row r="39" spans="1:6" x14ac:dyDescent="0.25">
      <c r="A39" s="1">
        <v>2021</v>
      </c>
      <c r="B39" s="7" t="s">
        <v>19</v>
      </c>
      <c r="D39" s="9">
        <v>35</v>
      </c>
      <c r="F39" s="10"/>
    </row>
  </sheetData>
  <mergeCells count="1">
    <mergeCell ref="E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workbookViewId="0">
      <selection activeCell="J25" sqref="J25"/>
    </sheetView>
  </sheetViews>
  <sheetFormatPr defaultRowHeight="13.2" x14ac:dyDescent="0.25"/>
  <cols>
    <col min="3" max="3" width="15.109375" bestFit="1" customWidth="1"/>
    <col min="5" max="5" width="12.44140625" bestFit="1" customWidth="1"/>
    <col min="6" max="6" width="9.5546875" bestFit="1" customWidth="1"/>
    <col min="7" max="7" width="10.5546875" bestFit="1" customWidth="1"/>
  </cols>
  <sheetData>
    <row r="1" spans="1:9" x14ac:dyDescent="0.25">
      <c r="D1" s="1"/>
      <c r="E1" s="48" t="s">
        <v>26</v>
      </c>
      <c r="F1" s="48"/>
      <c r="G1" s="48"/>
      <c r="H1" s="48"/>
      <c r="I1" s="48"/>
    </row>
    <row r="2" spans="1:9" x14ac:dyDescent="0.25">
      <c r="A2" s="2"/>
      <c r="D2" s="1"/>
      <c r="E2" t="s">
        <v>1</v>
      </c>
      <c r="F2" s="10"/>
      <c r="G2" s="10"/>
    </row>
    <row r="3" spans="1:9" x14ac:dyDescent="0.25">
      <c r="D3" s="1"/>
      <c r="F3" s="1"/>
      <c r="G3" s="1"/>
    </row>
    <row r="4" spans="1:9" x14ac:dyDescent="0.25">
      <c r="A4" s="3" t="s">
        <v>4</v>
      </c>
      <c r="B4" s="4" t="s">
        <v>24</v>
      </c>
      <c r="C4" s="5" t="s">
        <v>6</v>
      </c>
      <c r="D4" s="6" t="s">
        <v>7</v>
      </c>
      <c r="E4" s="3" t="s">
        <v>8</v>
      </c>
    </row>
    <row r="5" spans="1:9" x14ac:dyDescent="0.25">
      <c r="A5" s="1">
        <v>2019</v>
      </c>
      <c r="B5" s="7" t="s">
        <v>9</v>
      </c>
      <c r="C5" s="8">
        <v>6035006.1800000044</v>
      </c>
      <c r="D5" s="9">
        <v>1</v>
      </c>
    </row>
    <row r="6" spans="1:9" x14ac:dyDescent="0.25">
      <c r="A6" s="1">
        <v>2019</v>
      </c>
      <c r="B6" s="7" t="s">
        <v>10</v>
      </c>
      <c r="C6" s="8">
        <v>4587664.38</v>
      </c>
      <c r="D6" s="9">
        <v>2</v>
      </c>
    </row>
    <row r="7" spans="1:9" x14ac:dyDescent="0.25">
      <c r="A7" s="1">
        <v>2019</v>
      </c>
      <c r="B7" s="7" t="s">
        <v>11</v>
      </c>
      <c r="C7" s="8">
        <v>5701282.2600000016</v>
      </c>
      <c r="D7" s="9">
        <v>3</v>
      </c>
    </row>
    <row r="8" spans="1:9" x14ac:dyDescent="0.25">
      <c r="A8" s="1">
        <v>2019</v>
      </c>
      <c r="B8" s="7" t="s">
        <v>12</v>
      </c>
      <c r="C8" s="8">
        <v>6156081.2899999991</v>
      </c>
      <c r="D8" s="9">
        <v>4</v>
      </c>
    </row>
    <row r="9" spans="1:9" x14ac:dyDescent="0.25">
      <c r="A9" s="1">
        <v>2019</v>
      </c>
      <c r="B9" s="7" t="s">
        <v>13</v>
      </c>
      <c r="C9" s="8">
        <v>5133114.82</v>
      </c>
      <c r="D9" s="9">
        <v>5</v>
      </c>
    </row>
    <row r="10" spans="1:9" x14ac:dyDescent="0.25">
      <c r="A10" s="1">
        <v>2019</v>
      </c>
      <c r="B10" s="7" t="s">
        <v>14</v>
      </c>
      <c r="C10" s="8">
        <v>7029669.9999999963</v>
      </c>
      <c r="D10" s="9">
        <v>6</v>
      </c>
    </row>
    <row r="11" spans="1:9" x14ac:dyDescent="0.25">
      <c r="A11" s="1">
        <v>2019</v>
      </c>
      <c r="B11" s="7" t="s">
        <v>15</v>
      </c>
      <c r="C11" s="8">
        <v>5044553.75</v>
      </c>
      <c r="D11" s="9">
        <v>7</v>
      </c>
    </row>
    <row r="12" spans="1:9" x14ac:dyDescent="0.25">
      <c r="A12" s="1">
        <v>2019</v>
      </c>
      <c r="B12" s="7" t="s">
        <v>16</v>
      </c>
      <c r="C12" s="8">
        <v>4684256.1900000004</v>
      </c>
      <c r="D12" s="9">
        <v>8</v>
      </c>
    </row>
    <row r="13" spans="1:9" x14ac:dyDescent="0.25">
      <c r="A13" s="1">
        <v>2019</v>
      </c>
      <c r="B13" s="7" t="s">
        <v>17</v>
      </c>
      <c r="C13" s="8">
        <v>4242176.7300000004</v>
      </c>
      <c r="D13" s="9">
        <v>9</v>
      </c>
    </row>
    <row r="14" spans="1:9" x14ac:dyDescent="0.25">
      <c r="A14" s="1">
        <v>2019</v>
      </c>
      <c r="B14" s="7" t="s">
        <v>18</v>
      </c>
      <c r="C14" s="8">
        <v>4231562.3600000003</v>
      </c>
      <c r="D14" s="9">
        <v>10</v>
      </c>
    </row>
    <row r="15" spans="1:9" x14ac:dyDescent="0.25">
      <c r="A15" s="1">
        <v>2019</v>
      </c>
      <c r="B15" s="7" t="s">
        <v>19</v>
      </c>
      <c r="C15" s="8">
        <v>3294908.28</v>
      </c>
      <c r="D15" s="9">
        <v>11</v>
      </c>
    </row>
    <row r="16" spans="1:9" x14ac:dyDescent="0.25">
      <c r="A16" s="1">
        <v>2019</v>
      </c>
      <c r="B16" s="7" t="s">
        <v>20</v>
      </c>
      <c r="C16" s="8">
        <v>4601312.45</v>
      </c>
      <c r="D16" s="9">
        <v>12</v>
      </c>
    </row>
    <row r="17" spans="1:4" x14ac:dyDescent="0.25">
      <c r="A17" s="1">
        <v>2020</v>
      </c>
      <c r="B17" s="7" t="s">
        <v>9</v>
      </c>
      <c r="C17" s="8">
        <v>5484045.709999999</v>
      </c>
      <c r="D17" s="9">
        <v>13</v>
      </c>
    </row>
    <row r="18" spans="1:4" x14ac:dyDescent="0.25">
      <c r="A18" s="1">
        <v>2020</v>
      </c>
      <c r="B18" s="7" t="s">
        <v>10</v>
      </c>
      <c r="C18" s="8">
        <v>6276112.1299999999</v>
      </c>
      <c r="D18" s="9">
        <v>14</v>
      </c>
    </row>
    <row r="19" spans="1:4" x14ac:dyDescent="0.25">
      <c r="A19" s="1">
        <v>2020</v>
      </c>
      <c r="B19" s="7" t="s">
        <v>11</v>
      </c>
      <c r="C19" s="8">
        <v>8490681.2800000012</v>
      </c>
      <c r="D19" s="9">
        <v>15</v>
      </c>
    </row>
    <row r="20" spans="1:4" x14ac:dyDescent="0.25">
      <c r="A20" s="1">
        <v>2020</v>
      </c>
      <c r="B20" s="7" t="s">
        <v>12</v>
      </c>
      <c r="C20" s="8">
        <v>8247479.9500000002</v>
      </c>
      <c r="D20" s="9">
        <v>16</v>
      </c>
    </row>
    <row r="21" spans="1:4" x14ac:dyDescent="0.25">
      <c r="A21" s="1">
        <v>2020</v>
      </c>
      <c r="B21" s="7" t="s">
        <v>13</v>
      </c>
      <c r="C21" s="8">
        <v>7550823.169999999</v>
      </c>
      <c r="D21" s="9">
        <v>17</v>
      </c>
    </row>
    <row r="22" spans="1:4" x14ac:dyDescent="0.25">
      <c r="A22" s="1">
        <v>2020</v>
      </c>
      <c r="B22" s="7" t="s">
        <v>14</v>
      </c>
      <c r="C22" s="8">
        <v>9956454.0499999989</v>
      </c>
      <c r="D22" s="9">
        <v>18</v>
      </c>
    </row>
    <row r="23" spans="1:4" x14ac:dyDescent="0.25">
      <c r="A23" s="1">
        <v>2020</v>
      </c>
      <c r="B23" s="7" t="s">
        <v>15</v>
      </c>
      <c r="C23" s="8">
        <v>8556025.7300000004</v>
      </c>
      <c r="D23" s="9">
        <v>19</v>
      </c>
    </row>
    <row r="24" spans="1:4" x14ac:dyDescent="0.25">
      <c r="A24" s="1">
        <v>2020</v>
      </c>
      <c r="B24" s="7" t="s">
        <v>16</v>
      </c>
      <c r="C24" s="8">
        <v>6073835.7499999991</v>
      </c>
      <c r="D24" s="9">
        <v>20</v>
      </c>
    </row>
    <row r="25" spans="1:4" x14ac:dyDescent="0.25">
      <c r="A25" s="1">
        <v>2020</v>
      </c>
      <c r="B25" s="7" t="s">
        <v>17</v>
      </c>
      <c r="C25" s="8">
        <v>7580865.71</v>
      </c>
      <c r="D25" s="9">
        <v>21</v>
      </c>
    </row>
    <row r="26" spans="1:4" x14ac:dyDescent="0.25">
      <c r="A26" s="1">
        <v>2020</v>
      </c>
      <c r="B26" s="7" t="s">
        <v>18</v>
      </c>
      <c r="C26" s="8">
        <v>7648838.4699999997</v>
      </c>
      <c r="D26" s="9">
        <v>22</v>
      </c>
    </row>
    <row r="27" spans="1:4" x14ac:dyDescent="0.25">
      <c r="A27" s="1">
        <v>2020</v>
      </c>
      <c r="B27" s="7" t="s">
        <v>19</v>
      </c>
      <c r="C27" s="8">
        <v>6404327.4500000002</v>
      </c>
      <c r="D27" s="9">
        <v>23</v>
      </c>
    </row>
    <row r="28" spans="1:4" x14ac:dyDescent="0.25">
      <c r="A28" s="1">
        <v>2020</v>
      </c>
      <c r="B28" s="7" t="s">
        <v>20</v>
      </c>
      <c r="C28" s="8">
        <v>8681634.4299999997</v>
      </c>
      <c r="D28" s="9">
        <v>24</v>
      </c>
    </row>
    <row r="29" spans="1:4" x14ac:dyDescent="0.25">
      <c r="A29" s="11">
        <v>2021</v>
      </c>
      <c r="B29" s="7" t="s">
        <v>9</v>
      </c>
      <c r="C29" s="12">
        <v>7077236.4500000002</v>
      </c>
      <c r="D29" s="13">
        <v>25</v>
      </c>
    </row>
    <row r="30" spans="1:4" x14ac:dyDescent="0.25">
      <c r="A30" s="1">
        <v>2021</v>
      </c>
      <c r="B30" s="7" t="s">
        <v>10</v>
      </c>
      <c r="D30" s="9">
        <v>26</v>
      </c>
    </row>
    <row r="31" spans="1:4" x14ac:dyDescent="0.25">
      <c r="A31" s="1">
        <v>2021</v>
      </c>
      <c r="B31" s="7" t="s">
        <v>11</v>
      </c>
      <c r="D31" s="9">
        <v>27</v>
      </c>
    </row>
    <row r="32" spans="1:4" x14ac:dyDescent="0.25">
      <c r="A32" s="1">
        <v>2021</v>
      </c>
      <c r="B32" s="7" t="s">
        <v>12</v>
      </c>
      <c r="D32" s="9">
        <v>28</v>
      </c>
    </row>
    <row r="33" spans="1:4" x14ac:dyDescent="0.25">
      <c r="A33" s="1">
        <v>2021</v>
      </c>
      <c r="B33" s="7" t="s">
        <v>13</v>
      </c>
      <c r="D33" s="9">
        <v>29</v>
      </c>
    </row>
    <row r="34" spans="1:4" x14ac:dyDescent="0.25">
      <c r="A34" s="1">
        <v>2021</v>
      </c>
      <c r="B34" s="7" t="s">
        <v>14</v>
      </c>
      <c r="D34" s="9">
        <v>30</v>
      </c>
    </row>
    <row r="35" spans="1:4" x14ac:dyDescent="0.25">
      <c r="A35" s="1">
        <v>2021</v>
      </c>
      <c r="B35" s="7" t="s">
        <v>15</v>
      </c>
      <c r="D35" s="9">
        <v>31</v>
      </c>
    </row>
    <row r="36" spans="1:4" x14ac:dyDescent="0.25">
      <c r="A36" s="1">
        <v>2021</v>
      </c>
      <c r="B36" s="7" t="s">
        <v>16</v>
      </c>
      <c r="D36" s="9">
        <v>32</v>
      </c>
    </row>
    <row r="37" spans="1:4" x14ac:dyDescent="0.25">
      <c r="A37" s="1">
        <v>2021</v>
      </c>
      <c r="B37" s="7" t="s">
        <v>17</v>
      </c>
      <c r="D37" s="9">
        <v>33</v>
      </c>
    </row>
    <row r="38" spans="1:4" x14ac:dyDescent="0.25">
      <c r="A38" s="1">
        <v>2021</v>
      </c>
      <c r="B38" s="7" t="s">
        <v>18</v>
      </c>
      <c r="D38" s="9">
        <v>34</v>
      </c>
    </row>
    <row r="39" spans="1:4" x14ac:dyDescent="0.25">
      <c r="A39" s="1">
        <v>2021</v>
      </c>
      <c r="B39" s="7" t="s">
        <v>19</v>
      </c>
      <c r="D39" s="9">
        <v>35</v>
      </c>
    </row>
  </sheetData>
  <mergeCells count="1">
    <mergeCell ref="E1:I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2"/>
  <sheetViews>
    <sheetView zoomScale="70" zoomScaleNormal="70" workbookViewId="0">
      <selection activeCell="L21" sqref="L21"/>
    </sheetView>
  </sheetViews>
  <sheetFormatPr defaultRowHeight="14.4" x14ac:dyDescent="0.3"/>
  <cols>
    <col min="1" max="1" width="10.33203125" style="15" customWidth="1"/>
    <col min="2" max="2" width="10.88671875" style="15" bestFit="1" customWidth="1"/>
    <col min="3" max="3" width="15.6640625" style="16" bestFit="1" customWidth="1"/>
    <col min="4" max="4" width="3" style="15" bestFit="1" customWidth="1"/>
    <col min="5" max="5" width="18.88671875" style="17" customWidth="1"/>
    <col min="6" max="9" width="18.88671875" style="15" customWidth="1"/>
    <col min="10" max="256" width="9.109375" style="15"/>
    <col min="257" max="257" width="10.33203125" style="15" customWidth="1"/>
    <col min="258" max="258" width="10.88671875" style="15" bestFit="1" customWidth="1"/>
    <col min="259" max="259" width="15.6640625" style="15" bestFit="1" customWidth="1"/>
    <col min="260" max="260" width="3" style="15" bestFit="1" customWidth="1"/>
    <col min="261" max="265" width="18.88671875" style="15" customWidth="1"/>
    <col min="266" max="512" width="9.109375" style="15"/>
    <col min="513" max="513" width="10.33203125" style="15" customWidth="1"/>
    <col min="514" max="514" width="10.88671875" style="15" bestFit="1" customWidth="1"/>
    <col min="515" max="515" width="15.6640625" style="15" bestFit="1" customWidth="1"/>
    <col min="516" max="516" width="3" style="15" bestFit="1" customWidth="1"/>
    <col min="517" max="521" width="18.88671875" style="15" customWidth="1"/>
    <col min="522" max="768" width="9.109375" style="15"/>
    <col min="769" max="769" width="10.33203125" style="15" customWidth="1"/>
    <col min="770" max="770" width="10.88671875" style="15" bestFit="1" customWidth="1"/>
    <col min="771" max="771" width="15.6640625" style="15" bestFit="1" customWidth="1"/>
    <col min="772" max="772" width="3" style="15" bestFit="1" customWidth="1"/>
    <col min="773" max="777" width="18.88671875" style="15" customWidth="1"/>
    <col min="778" max="1024" width="9.109375" style="15"/>
    <col min="1025" max="1025" width="10.33203125" style="15" customWidth="1"/>
    <col min="1026" max="1026" width="10.88671875" style="15" bestFit="1" customWidth="1"/>
    <col min="1027" max="1027" width="15.6640625" style="15" bestFit="1" customWidth="1"/>
    <col min="1028" max="1028" width="3" style="15" bestFit="1" customWidth="1"/>
    <col min="1029" max="1033" width="18.88671875" style="15" customWidth="1"/>
    <col min="1034" max="1280" width="9.109375" style="15"/>
    <col min="1281" max="1281" width="10.33203125" style="15" customWidth="1"/>
    <col min="1282" max="1282" width="10.88671875" style="15" bestFit="1" customWidth="1"/>
    <col min="1283" max="1283" width="15.6640625" style="15" bestFit="1" customWidth="1"/>
    <col min="1284" max="1284" width="3" style="15" bestFit="1" customWidth="1"/>
    <col min="1285" max="1289" width="18.88671875" style="15" customWidth="1"/>
    <col min="1290" max="1536" width="9.109375" style="15"/>
    <col min="1537" max="1537" width="10.33203125" style="15" customWidth="1"/>
    <col min="1538" max="1538" width="10.88671875" style="15" bestFit="1" customWidth="1"/>
    <col min="1539" max="1539" width="15.6640625" style="15" bestFit="1" customWidth="1"/>
    <col min="1540" max="1540" width="3" style="15" bestFit="1" customWidth="1"/>
    <col min="1541" max="1545" width="18.88671875" style="15" customWidth="1"/>
    <col min="1546" max="1792" width="9.109375" style="15"/>
    <col min="1793" max="1793" width="10.33203125" style="15" customWidth="1"/>
    <col min="1794" max="1794" width="10.88671875" style="15" bestFit="1" customWidth="1"/>
    <col min="1795" max="1795" width="15.6640625" style="15" bestFit="1" customWidth="1"/>
    <col min="1796" max="1796" width="3" style="15" bestFit="1" customWidth="1"/>
    <col min="1797" max="1801" width="18.88671875" style="15" customWidth="1"/>
    <col min="1802" max="2048" width="9.109375" style="15"/>
    <col min="2049" max="2049" width="10.33203125" style="15" customWidth="1"/>
    <col min="2050" max="2050" width="10.88671875" style="15" bestFit="1" customWidth="1"/>
    <col min="2051" max="2051" width="15.6640625" style="15" bestFit="1" customWidth="1"/>
    <col min="2052" max="2052" width="3" style="15" bestFit="1" customWidth="1"/>
    <col min="2053" max="2057" width="18.88671875" style="15" customWidth="1"/>
    <col min="2058" max="2304" width="9.109375" style="15"/>
    <col min="2305" max="2305" width="10.33203125" style="15" customWidth="1"/>
    <col min="2306" max="2306" width="10.88671875" style="15" bestFit="1" customWidth="1"/>
    <col min="2307" max="2307" width="15.6640625" style="15" bestFit="1" customWidth="1"/>
    <col min="2308" max="2308" width="3" style="15" bestFit="1" customWidth="1"/>
    <col min="2309" max="2313" width="18.88671875" style="15" customWidth="1"/>
    <col min="2314" max="2560" width="9.109375" style="15"/>
    <col min="2561" max="2561" width="10.33203125" style="15" customWidth="1"/>
    <col min="2562" max="2562" width="10.88671875" style="15" bestFit="1" customWidth="1"/>
    <col min="2563" max="2563" width="15.6640625" style="15" bestFit="1" customWidth="1"/>
    <col min="2564" max="2564" width="3" style="15" bestFit="1" customWidth="1"/>
    <col min="2565" max="2569" width="18.88671875" style="15" customWidth="1"/>
    <col min="2570" max="2816" width="9.109375" style="15"/>
    <col min="2817" max="2817" width="10.33203125" style="15" customWidth="1"/>
    <col min="2818" max="2818" width="10.88671875" style="15" bestFit="1" customWidth="1"/>
    <col min="2819" max="2819" width="15.6640625" style="15" bestFit="1" customWidth="1"/>
    <col min="2820" max="2820" width="3" style="15" bestFit="1" customWidth="1"/>
    <col min="2821" max="2825" width="18.88671875" style="15" customWidth="1"/>
    <col min="2826" max="3072" width="9.109375" style="15"/>
    <col min="3073" max="3073" width="10.33203125" style="15" customWidth="1"/>
    <col min="3074" max="3074" width="10.88671875" style="15" bestFit="1" customWidth="1"/>
    <col min="3075" max="3075" width="15.6640625" style="15" bestFit="1" customWidth="1"/>
    <col min="3076" max="3076" width="3" style="15" bestFit="1" customWidth="1"/>
    <col min="3077" max="3081" width="18.88671875" style="15" customWidth="1"/>
    <col min="3082" max="3328" width="9.109375" style="15"/>
    <col min="3329" max="3329" width="10.33203125" style="15" customWidth="1"/>
    <col min="3330" max="3330" width="10.88671875" style="15" bestFit="1" customWidth="1"/>
    <col min="3331" max="3331" width="15.6640625" style="15" bestFit="1" customWidth="1"/>
    <col min="3332" max="3332" width="3" style="15" bestFit="1" customWidth="1"/>
    <col min="3333" max="3337" width="18.88671875" style="15" customWidth="1"/>
    <col min="3338" max="3584" width="9.109375" style="15"/>
    <col min="3585" max="3585" width="10.33203125" style="15" customWidth="1"/>
    <col min="3586" max="3586" width="10.88671875" style="15" bestFit="1" customWidth="1"/>
    <col min="3587" max="3587" width="15.6640625" style="15" bestFit="1" customWidth="1"/>
    <col min="3588" max="3588" width="3" style="15" bestFit="1" customWidth="1"/>
    <col min="3589" max="3593" width="18.88671875" style="15" customWidth="1"/>
    <col min="3594" max="3840" width="9.109375" style="15"/>
    <col min="3841" max="3841" width="10.33203125" style="15" customWidth="1"/>
    <col min="3842" max="3842" width="10.88671875" style="15" bestFit="1" customWidth="1"/>
    <col min="3843" max="3843" width="15.6640625" style="15" bestFit="1" customWidth="1"/>
    <col min="3844" max="3844" width="3" style="15" bestFit="1" customWidth="1"/>
    <col min="3845" max="3849" width="18.88671875" style="15" customWidth="1"/>
    <col min="3850" max="4096" width="9.109375" style="15"/>
    <col min="4097" max="4097" width="10.33203125" style="15" customWidth="1"/>
    <col min="4098" max="4098" width="10.88671875" style="15" bestFit="1" customWidth="1"/>
    <col min="4099" max="4099" width="15.6640625" style="15" bestFit="1" customWidth="1"/>
    <col min="4100" max="4100" width="3" style="15" bestFit="1" customWidth="1"/>
    <col min="4101" max="4105" width="18.88671875" style="15" customWidth="1"/>
    <col min="4106" max="4352" width="9.109375" style="15"/>
    <col min="4353" max="4353" width="10.33203125" style="15" customWidth="1"/>
    <col min="4354" max="4354" width="10.88671875" style="15" bestFit="1" customWidth="1"/>
    <col min="4355" max="4355" width="15.6640625" style="15" bestFit="1" customWidth="1"/>
    <col min="4356" max="4356" width="3" style="15" bestFit="1" customWidth="1"/>
    <col min="4357" max="4361" width="18.88671875" style="15" customWidth="1"/>
    <col min="4362" max="4608" width="9.109375" style="15"/>
    <col min="4609" max="4609" width="10.33203125" style="15" customWidth="1"/>
    <col min="4610" max="4610" width="10.88671875" style="15" bestFit="1" customWidth="1"/>
    <col min="4611" max="4611" width="15.6640625" style="15" bestFit="1" customWidth="1"/>
    <col min="4612" max="4612" width="3" style="15" bestFit="1" customWidth="1"/>
    <col min="4613" max="4617" width="18.88671875" style="15" customWidth="1"/>
    <col min="4618" max="4864" width="9.109375" style="15"/>
    <col min="4865" max="4865" width="10.33203125" style="15" customWidth="1"/>
    <col min="4866" max="4866" width="10.88671875" style="15" bestFit="1" customWidth="1"/>
    <col min="4867" max="4867" width="15.6640625" style="15" bestFit="1" customWidth="1"/>
    <col min="4868" max="4868" width="3" style="15" bestFit="1" customWidth="1"/>
    <col min="4869" max="4873" width="18.88671875" style="15" customWidth="1"/>
    <col min="4874" max="5120" width="9.109375" style="15"/>
    <col min="5121" max="5121" width="10.33203125" style="15" customWidth="1"/>
    <col min="5122" max="5122" width="10.88671875" style="15" bestFit="1" customWidth="1"/>
    <col min="5123" max="5123" width="15.6640625" style="15" bestFit="1" customWidth="1"/>
    <col min="5124" max="5124" width="3" style="15" bestFit="1" customWidth="1"/>
    <col min="5125" max="5129" width="18.88671875" style="15" customWidth="1"/>
    <col min="5130" max="5376" width="9.109375" style="15"/>
    <col min="5377" max="5377" width="10.33203125" style="15" customWidth="1"/>
    <col min="5378" max="5378" width="10.88671875" style="15" bestFit="1" customWidth="1"/>
    <col min="5379" max="5379" width="15.6640625" style="15" bestFit="1" customWidth="1"/>
    <col min="5380" max="5380" width="3" style="15" bestFit="1" customWidth="1"/>
    <col min="5381" max="5385" width="18.88671875" style="15" customWidth="1"/>
    <col min="5386" max="5632" width="9.109375" style="15"/>
    <col min="5633" max="5633" width="10.33203125" style="15" customWidth="1"/>
    <col min="5634" max="5634" width="10.88671875" style="15" bestFit="1" customWidth="1"/>
    <col min="5635" max="5635" width="15.6640625" style="15" bestFit="1" customWidth="1"/>
    <col min="5636" max="5636" width="3" style="15" bestFit="1" customWidth="1"/>
    <col min="5637" max="5641" width="18.88671875" style="15" customWidth="1"/>
    <col min="5642" max="5888" width="9.109375" style="15"/>
    <col min="5889" max="5889" width="10.33203125" style="15" customWidth="1"/>
    <col min="5890" max="5890" width="10.88671875" style="15" bestFit="1" customWidth="1"/>
    <col min="5891" max="5891" width="15.6640625" style="15" bestFit="1" customWidth="1"/>
    <col min="5892" max="5892" width="3" style="15" bestFit="1" customWidth="1"/>
    <col min="5893" max="5897" width="18.88671875" style="15" customWidth="1"/>
    <col min="5898" max="6144" width="9.109375" style="15"/>
    <col min="6145" max="6145" width="10.33203125" style="15" customWidth="1"/>
    <col min="6146" max="6146" width="10.88671875" style="15" bestFit="1" customWidth="1"/>
    <col min="6147" max="6147" width="15.6640625" style="15" bestFit="1" customWidth="1"/>
    <col min="6148" max="6148" width="3" style="15" bestFit="1" customWidth="1"/>
    <col min="6149" max="6153" width="18.88671875" style="15" customWidth="1"/>
    <col min="6154" max="6400" width="9.109375" style="15"/>
    <col min="6401" max="6401" width="10.33203125" style="15" customWidth="1"/>
    <col min="6402" max="6402" width="10.88671875" style="15" bestFit="1" customWidth="1"/>
    <col min="6403" max="6403" width="15.6640625" style="15" bestFit="1" customWidth="1"/>
    <col min="6404" max="6404" width="3" style="15" bestFit="1" customWidth="1"/>
    <col min="6405" max="6409" width="18.88671875" style="15" customWidth="1"/>
    <col min="6410" max="6656" width="9.109375" style="15"/>
    <col min="6657" max="6657" width="10.33203125" style="15" customWidth="1"/>
    <col min="6658" max="6658" width="10.88671875" style="15" bestFit="1" customWidth="1"/>
    <col min="6659" max="6659" width="15.6640625" style="15" bestFit="1" customWidth="1"/>
    <col min="6660" max="6660" width="3" style="15" bestFit="1" customWidth="1"/>
    <col min="6661" max="6665" width="18.88671875" style="15" customWidth="1"/>
    <col min="6666" max="6912" width="9.109375" style="15"/>
    <col min="6913" max="6913" width="10.33203125" style="15" customWidth="1"/>
    <col min="6914" max="6914" width="10.88671875" style="15" bestFit="1" customWidth="1"/>
    <col min="6915" max="6915" width="15.6640625" style="15" bestFit="1" customWidth="1"/>
    <col min="6916" max="6916" width="3" style="15" bestFit="1" customWidth="1"/>
    <col min="6917" max="6921" width="18.88671875" style="15" customWidth="1"/>
    <col min="6922" max="7168" width="9.109375" style="15"/>
    <col min="7169" max="7169" width="10.33203125" style="15" customWidth="1"/>
    <col min="7170" max="7170" width="10.88671875" style="15" bestFit="1" customWidth="1"/>
    <col min="7171" max="7171" width="15.6640625" style="15" bestFit="1" customWidth="1"/>
    <col min="7172" max="7172" width="3" style="15" bestFit="1" customWidth="1"/>
    <col min="7173" max="7177" width="18.88671875" style="15" customWidth="1"/>
    <col min="7178" max="7424" width="9.109375" style="15"/>
    <col min="7425" max="7425" width="10.33203125" style="15" customWidth="1"/>
    <col min="7426" max="7426" width="10.88671875" style="15" bestFit="1" customWidth="1"/>
    <col min="7427" max="7427" width="15.6640625" style="15" bestFit="1" customWidth="1"/>
    <col min="7428" max="7428" width="3" style="15" bestFit="1" customWidth="1"/>
    <col min="7429" max="7433" width="18.88671875" style="15" customWidth="1"/>
    <col min="7434" max="7680" width="9.109375" style="15"/>
    <col min="7681" max="7681" width="10.33203125" style="15" customWidth="1"/>
    <col min="7682" max="7682" width="10.88671875" style="15" bestFit="1" customWidth="1"/>
    <col min="7683" max="7683" width="15.6640625" style="15" bestFit="1" customWidth="1"/>
    <col min="7684" max="7684" width="3" style="15" bestFit="1" customWidth="1"/>
    <col min="7685" max="7689" width="18.88671875" style="15" customWidth="1"/>
    <col min="7690" max="7936" width="9.109375" style="15"/>
    <col min="7937" max="7937" width="10.33203125" style="15" customWidth="1"/>
    <col min="7938" max="7938" width="10.88671875" style="15" bestFit="1" customWidth="1"/>
    <col min="7939" max="7939" width="15.6640625" style="15" bestFit="1" customWidth="1"/>
    <col min="7940" max="7940" width="3" style="15" bestFit="1" customWidth="1"/>
    <col min="7941" max="7945" width="18.88671875" style="15" customWidth="1"/>
    <col min="7946" max="8192" width="9.109375" style="15"/>
    <col min="8193" max="8193" width="10.33203125" style="15" customWidth="1"/>
    <col min="8194" max="8194" width="10.88671875" style="15" bestFit="1" customWidth="1"/>
    <col min="8195" max="8195" width="15.6640625" style="15" bestFit="1" customWidth="1"/>
    <col min="8196" max="8196" width="3" style="15" bestFit="1" customWidth="1"/>
    <col min="8197" max="8201" width="18.88671875" style="15" customWidth="1"/>
    <col min="8202" max="8448" width="9.109375" style="15"/>
    <col min="8449" max="8449" width="10.33203125" style="15" customWidth="1"/>
    <col min="8450" max="8450" width="10.88671875" style="15" bestFit="1" customWidth="1"/>
    <col min="8451" max="8451" width="15.6640625" style="15" bestFit="1" customWidth="1"/>
    <col min="8452" max="8452" width="3" style="15" bestFit="1" customWidth="1"/>
    <col min="8453" max="8457" width="18.88671875" style="15" customWidth="1"/>
    <col min="8458" max="8704" width="9.109375" style="15"/>
    <col min="8705" max="8705" width="10.33203125" style="15" customWidth="1"/>
    <col min="8706" max="8706" width="10.88671875" style="15" bestFit="1" customWidth="1"/>
    <col min="8707" max="8707" width="15.6640625" style="15" bestFit="1" customWidth="1"/>
    <col min="8708" max="8708" width="3" style="15" bestFit="1" customWidth="1"/>
    <col min="8709" max="8713" width="18.88671875" style="15" customWidth="1"/>
    <col min="8714" max="8960" width="9.109375" style="15"/>
    <col min="8961" max="8961" width="10.33203125" style="15" customWidth="1"/>
    <col min="8962" max="8962" width="10.88671875" style="15" bestFit="1" customWidth="1"/>
    <col min="8963" max="8963" width="15.6640625" style="15" bestFit="1" customWidth="1"/>
    <col min="8964" max="8964" width="3" style="15" bestFit="1" customWidth="1"/>
    <col min="8965" max="8969" width="18.88671875" style="15" customWidth="1"/>
    <col min="8970" max="9216" width="9.109375" style="15"/>
    <col min="9217" max="9217" width="10.33203125" style="15" customWidth="1"/>
    <col min="9218" max="9218" width="10.88671875" style="15" bestFit="1" customWidth="1"/>
    <col min="9219" max="9219" width="15.6640625" style="15" bestFit="1" customWidth="1"/>
    <col min="9220" max="9220" width="3" style="15" bestFit="1" customWidth="1"/>
    <col min="9221" max="9225" width="18.88671875" style="15" customWidth="1"/>
    <col min="9226" max="9472" width="9.109375" style="15"/>
    <col min="9473" max="9473" width="10.33203125" style="15" customWidth="1"/>
    <col min="9474" max="9474" width="10.88671875" style="15" bestFit="1" customWidth="1"/>
    <col min="9475" max="9475" width="15.6640625" style="15" bestFit="1" customWidth="1"/>
    <col min="9476" max="9476" width="3" style="15" bestFit="1" customWidth="1"/>
    <col min="9477" max="9481" width="18.88671875" style="15" customWidth="1"/>
    <col min="9482" max="9728" width="9.109375" style="15"/>
    <col min="9729" max="9729" width="10.33203125" style="15" customWidth="1"/>
    <col min="9730" max="9730" width="10.88671875" style="15" bestFit="1" customWidth="1"/>
    <col min="9731" max="9731" width="15.6640625" style="15" bestFit="1" customWidth="1"/>
    <col min="9732" max="9732" width="3" style="15" bestFit="1" customWidth="1"/>
    <col min="9733" max="9737" width="18.88671875" style="15" customWidth="1"/>
    <col min="9738" max="9984" width="9.109375" style="15"/>
    <col min="9985" max="9985" width="10.33203125" style="15" customWidth="1"/>
    <col min="9986" max="9986" width="10.88671875" style="15" bestFit="1" customWidth="1"/>
    <col min="9987" max="9987" width="15.6640625" style="15" bestFit="1" customWidth="1"/>
    <col min="9988" max="9988" width="3" style="15" bestFit="1" customWidth="1"/>
    <col min="9989" max="9993" width="18.88671875" style="15" customWidth="1"/>
    <col min="9994" max="10240" width="9.109375" style="15"/>
    <col min="10241" max="10241" width="10.33203125" style="15" customWidth="1"/>
    <col min="10242" max="10242" width="10.88671875" style="15" bestFit="1" customWidth="1"/>
    <col min="10243" max="10243" width="15.6640625" style="15" bestFit="1" customWidth="1"/>
    <col min="10244" max="10244" width="3" style="15" bestFit="1" customWidth="1"/>
    <col min="10245" max="10249" width="18.88671875" style="15" customWidth="1"/>
    <col min="10250" max="10496" width="9.109375" style="15"/>
    <col min="10497" max="10497" width="10.33203125" style="15" customWidth="1"/>
    <col min="10498" max="10498" width="10.88671875" style="15" bestFit="1" customWidth="1"/>
    <col min="10499" max="10499" width="15.6640625" style="15" bestFit="1" customWidth="1"/>
    <col min="10500" max="10500" width="3" style="15" bestFit="1" customWidth="1"/>
    <col min="10501" max="10505" width="18.88671875" style="15" customWidth="1"/>
    <col min="10506" max="10752" width="9.109375" style="15"/>
    <col min="10753" max="10753" width="10.33203125" style="15" customWidth="1"/>
    <col min="10754" max="10754" width="10.88671875" style="15" bestFit="1" customWidth="1"/>
    <col min="10755" max="10755" width="15.6640625" style="15" bestFit="1" customWidth="1"/>
    <col min="10756" max="10756" width="3" style="15" bestFit="1" customWidth="1"/>
    <col min="10757" max="10761" width="18.88671875" style="15" customWidth="1"/>
    <col min="10762" max="11008" width="9.109375" style="15"/>
    <col min="11009" max="11009" width="10.33203125" style="15" customWidth="1"/>
    <col min="11010" max="11010" width="10.88671875" style="15" bestFit="1" customWidth="1"/>
    <col min="11011" max="11011" width="15.6640625" style="15" bestFit="1" customWidth="1"/>
    <col min="11012" max="11012" width="3" style="15" bestFit="1" customWidth="1"/>
    <col min="11013" max="11017" width="18.88671875" style="15" customWidth="1"/>
    <col min="11018" max="11264" width="9.109375" style="15"/>
    <col min="11265" max="11265" width="10.33203125" style="15" customWidth="1"/>
    <col min="11266" max="11266" width="10.88671875" style="15" bestFit="1" customWidth="1"/>
    <col min="11267" max="11267" width="15.6640625" style="15" bestFit="1" customWidth="1"/>
    <col min="11268" max="11268" width="3" style="15" bestFit="1" customWidth="1"/>
    <col min="11269" max="11273" width="18.88671875" style="15" customWidth="1"/>
    <col min="11274" max="11520" width="9.109375" style="15"/>
    <col min="11521" max="11521" width="10.33203125" style="15" customWidth="1"/>
    <col min="11522" max="11522" width="10.88671875" style="15" bestFit="1" customWidth="1"/>
    <col min="11523" max="11523" width="15.6640625" style="15" bestFit="1" customWidth="1"/>
    <col min="11524" max="11524" width="3" style="15" bestFit="1" customWidth="1"/>
    <col min="11525" max="11529" width="18.88671875" style="15" customWidth="1"/>
    <col min="11530" max="11776" width="9.109375" style="15"/>
    <col min="11777" max="11777" width="10.33203125" style="15" customWidth="1"/>
    <col min="11778" max="11778" width="10.88671875" style="15" bestFit="1" customWidth="1"/>
    <col min="11779" max="11779" width="15.6640625" style="15" bestFit="1" customWidth="1"/>
    <col min="11780" max="11780" width="3" style="15" bestFit="1" customWidth="1"/>
    <col min="11781" max="11785" width="18.88671875" style="15" customWidth="1"/>
    <col min="11786" max="12032" width="9.109375" style="15"/>
    <col min="12033" max="12033" width="10.33203125" style="15" customWidth="1"/>
    <col min="12034" max="12034" width="10.88671875" style="15" bestFit="1" customWidth="1"/>
    <col min="12035" max="12035" width="15.6640625" style="15" bestFit="1" customWidth="1"/>
    <col min="12036" max="12036" width="3" style="15" bestFit="1" customWidth="1"/>
    <col min="12037" max="12041" width="18.88671875" style="15" customWidth="1"/>
    <col min="12042" max="12288" width="9.109375" style="15"/>
    <col min="12289" max="12289" width="10.33203125" style="15" customWidth="1"/>
    <col min="12290" max="12290" width="10.88671875" style="15" bestFit="1" customWidth="1"/>
    <col min="12291" max="12291" width="15.6640625" style="15" bestFit="1" customWidth="1"/>
    <col min="12292" max="12292" width="3" style="15" bestFit="1" customWidth="1"/>
    <col min="12293" max="12297" width="18.88671875" style="15" customWidth="1"/>
    <col min="12298" max="12544" width="9.109375" style="15"/>
    <col min="12545" max="12545" width="10.33203125" style="15" customWidth="1"/>
    <col min="12546" max="12546" width="10.88671875" style="15" bestFit="1" customWidth="1"/>
    <col min="12547" max="12547" width="15.6640625" style="15" bestFit="1" customWidth="1"/>
    <col min="12548" max="12548" width="3" style="15" bestFit="1" customWidth="1"/>
    <col min="12549" max="12553" width="18.88671875" style="15" customWidth="1"/>
    <col min="12554" max="12800" width="9.109375" style="15"/>
    <col min="12801" max="12801" width="10.33203125" style="15" customWidth="1"/>
    <col min="12802" max="12802" width="10.88671875" style="15" bestFit="1" customWidth="1"/>
    <col min="12803" max="12803" width="15.6640625" style="15" bestFit="1" customWidth="1"/>
    <col min="12804" max="12804" width="3" style="15" bestFit="1" customWidth="1"/>
    <col min="12805" max="12809" width="18.88671875" style="15" customWidth="1"/>
    <col min="12810" max="13056" width="9.109375" style="15"/>
    <col min="13057" max="13057" width="10.33203125" style="15" customWidth="1"/>
    <col min="13058" max="13058" width="10.88671875" style="15" bestFit="1" customWidth="1"/>
    <col min="13059" max="13059" width="15.6640625" style="15" bestFit="1" customWidth="1"/>
    <col min="13060" max="13060" width="3" style="15" bestFit="1" customWidth="1"/>
    <col min="13061" max="13065" width="18.88671875" style="15" customWidth="1"/>
    <col min="13066" max="13312" width="9.109375" style="15"/>
    <col min="13313" max="13313" width="10.33203125" style="15" customWidth="1"/>
    <col min="13314" max="13314" width="10.88671875" style="15" bestFit="1" customWidth="1"/>
    <col min="13315" max="13315" width="15.6640625" style="15" bestFit="1" customWidth="1"/>
    <col min="13316" max="13316" width="3" style="15" bestFit="1" customWidth="1"/>
    <col min="13317" max="13321" width="18.88671875" style="15" customWidth="1"/>
    <col min="13322" max="13568" width="9.109375" style="15"/>
    <col min="13569" max="13569" width="10.33203125" style="15" customWidth="1"/>
    <col min="13570" max="13570" width="10.88671875" style="15" bestFit="1" customWidth="1"/>
    <col min="13571" max="13571" width="15.6640625" style="15" bestFit="1" customWidth="1"/>
    <col min="13572" max="13572" width="3" style="15" bestFit="1" customWidth="1"/>
    <col min="13573" max="13577" width="18.88671875" style="15" customWidth="1"/>
    <col min="13578" max="13824" width="9.109375" style="15"/>
    <col min="13825" max="13825" width="10.33203125" style="15" customWidth="1"/>
    <col min="13826" max="13826" width="10.88671875" style="15" bestFit="1" customWidth="1"/>
    <col min="13827" max="13827" width="15.6640625" style="15" bestFit="1" customWidth="1"/>
    <col min="13828" max="13828" width="3" style="15" bestFit="1" customWidth="1"/>
    <col min="13829" max="13833" width="18.88671875" style="15" customWidth="1"/>
    <col min="13834" max="14080" width="9.109375" style="15"/>
    <col min="14081" max="14081" width="10.33203125" style="15" customWidth="1"/>
    <col min="14082" max="14082" width="10.88671875" style="15" bestFit="1" customWidth="1"/>
    <col min="14083" max="14083" width="15.6640625" style="15" bestFit="1" customWidth="1"/>
    <col min="14084" max="14084" width="3" style="15" bestFit="1" customWidth="1"/>
    <col min="14085" max="14089" width="18.88671875" style="15" customWidth="1"/>
    <col min="14090" max="14336" width="9.109375" style="15"/>
    <col min="14337" max="14337" width="10.33203125" style="15" customWidth="1"/>
    <col min="14338" max="14338" width="10.88671875" style="15" bestFit="1" customWidth="1"/>
    <col min="14339" max="14339" width="15.6640625" style="15" bestFit="1" customWidth="1"/>
    <col min="14340" max="14340" width="3" style="15" bestFit="1" customWidth="1"/>
    <col min="14341" max="14345" width="18.88671875" style="15" customWidth="1"/>
    <col min="14346" max="14592" width="9.109375" style="15"/>
    <col min="14593" max="14593" width="10.33203125" style="15" customWidth="1"/>
    <col min="14594" max="14594" width="10.88671875" style="15" bestFit="1" customWidth="1"/>
    <col min="14595" max="14595" width="15.6640625" style="15" bestFit="1" customWidth="1"/>
    <col min="14596" max="14596" width="3" style="15" bestFit="1" customWidth="1"/>
    <col min="14597" max="14601" width="18.88671875" style="15" customWidth="1"/>
    <col min="14602" max="14848" width="9.109375" style="15"/>
    <col min="14849" max="14849" width="10.33203125" style="15" customWidth="1"/>
    <col min="14850" max="14850" width="10.88671875" style="15" bestFit="1" customWidth="1"/>
    <col min="14851" max="14851" width="15.6640625" style="15" bestFit="1" customWidth="1"/>
    <col min="14852" max="14852" width="3" style="15" bestFit="1" customWidth="1"/>
    <col min="14853" max="14857" width="18.88671875" style="15" customWidth="1"/>
    <col min="14858" max="15104" width="9.109375" style="15"/>
    <col min="15105" max="15105" width="10.33203125" style="15" customWidth="1"/>
    <col min="15106" max="15106" width="10.88671875" style="15" bestFit="1" customWidth="1"/>
    <col min="15107" max="15107" width="15.6640625" style="15" bestFit="1" customWidth="1"/>
    <col min="15108" max="15108" width="3" style="15" bestFit="1" customWidth="1"/>
    <col min="15109" max="15113" width="18.88671875" style="15" customWidth="1"/>
    <col min="15114" max="15360" width="9.109375" style="15"/>
    <col min="15361" max="15361" width="10.33203125" style="15" customWidth="1"/>
    <col min="15362" max="15362" width="10.88671875" style="15" bestFit="1" customWidth="1"/>
    <col min="15363" max="15363" width="15.6640625" style="15" bestFit="1" customWidth="1"/>
    <col min="15364" max="15364" width="3" style="15" bestFit="1" customWidth="1"/>
    <col min="15365" max="15369" width="18.88671875" style="15" customWidth="1"/>
    <col min="15370" max="15616" width="9.109375" style="15"/>
    <col min="15617" max="15617" width="10.33203125" style="15" customWidth="1"/>
    <col min="15618" max="15618" width="10.88671875" style="15" bestFit="1" customWidth="1"/>
    <col min="15619" max="15619" width="15.6640625" style="15" bestFit="1" customWidth="1"/>
    <col min="15620" max="15620" width="3" style="15" bestFit="1" customWidth="1"/>
    <col min="15621" max="15625" width="18.88671875" style="15" customWidth="1"/>
    <col min="15626" max="15872" width="9.109375" style="15"/>
    <col min="15873" max="15873" width="10.33203125" style="15" customWidth="1"/>
    <col min="15874" max="15874" width="10.88671875" style="15" bestFit="1" customWidth="1"/>
    <col min="15875" max="15875" width="15.6640625" style="15" bestFit="1" customWidth="1"/>
    <col min="15876" max="15876" width="3" style="15" bestFit="1" customWidth="1"/>
    <col min="15877" max="15881" width="18.88671875" style="15" customWidth="1"/>
    <col min="15882" max="16128" width="9.109375" style="15"/>
    <col min="16129" max="16129" width="10.33203125" style="15" customWidth="1"/>
    <col min="16130" max="16130" width="10.88671875" style="15" bestFit="1" customWidth="1"/>
    <col min="16131" max="16131" width="15.6640625" style="15" bestFit="1" customWidth="1"/>
    <col min="16132" max="16132" width="3" style="15" bestFit="1" customWidth="1"/>
    <col min="16133" max="16137" width="18.88671875" style="15" customWidth="1"/>
    <col min="16138" max="16384" width="9.109375" style="15"/>
  </cols>
  <sheetData>
    <row r="1" spans="1:9" ht="15" thickBot="1" x14ac:dyDescent="0.35">
      <c r="A1" s="14"/>
      <c r="C1" s="40"/>
      <c r="E1" s="41"/>
    </row>
    <row r="2" spans="1:9" ht="76.5" customHeight="1" x14ac:dyDescent="0.3">
      <c r="A2" s="18" t="s">
        <v>4</v>
      </c>
      <c r="B2" s="18" t="s">
        <v>5</v>
      </c>
      <c r="C2" s="18" t="s">
        <v>6</v>
      </c>
      <c r="D2" s="18" t="s">
        <v>7</v>
      </c>
      <c r="E2" s="19" t="s">
        <v>27</v>
      </c>
      <c r="F2" s="20" t="s">
        <v>28</v>
      </c>
      <c r="G2" s="20" t="s">
        <v>29</v>
      </c>
      <c r="H2" s="20" t="s">
        <v>30</v>
      </c>
      <c r="I2" s="21" t="s">
        <v>31</v>
      </c>
    </row>
    <row r="3" spans="1:9" x14ac:dyDescent="0.3">
      <c r="A3" s="47">
        <v>2018</v>
      </c>
      <c r="B3" s="22" t="s">
        <v>32</v>
      </c>
      <c r="C3" s="42">
        <v>17986229.370000243</v>
      </c>
      <c r="D3" s="15">
        <v>1</v>
      </c>
      <c r="E3" s="43">
        <f>TREND($C$3:$C$62,$D$3:$D$62,D3,TRUE)</f>
        <v>26008560.167852491</v>
      </c>
      <c r="F3" s="23">
        <f>C3/E3</f>
        <v>0.69155036856795571</v>
      </c>
      <c r="G3" s="55">
        <f>(AVERAGEA(F3,F15,F27,F39,F51))</f>
        <v>0.81580541720265098</v>
      </c>
      <c r="H3" s="37">
        <f>AVERAGE(G3:G14)</f>
        <v>0.99999784925337787</v>
      </c>
      <c r="I3" s="57">
        <f>G3/$H$3</f>
        <v>0.81580717179716999</v>
      </c>
    </row>
    <row r="4" spans="1:9" x14ac:dyDescent="0.3">
      <c r="B4" s="25" t="s">
        <v>33</v>
      </c>
      <c r="C4" s="44">
        <v>23571964.820000019</v>
      </c>
      <c r="D4" s="15">
        <v>2</v>
      </c>
      <c r="E4" s="43">
        <f t="shared" ref="E4:E62" si="0">TREND($C$3:$C$62,$D$3:$D$62,D4,TRUE)</f>
        <v>25996299.245382912</v>
      </c>
      <c r="F4" s="23">
        <f t="shared" ref="F4:F62" si="1">C4/E4</f>
        <v>0.90674309437280887</v>
      </c>
      <c r="G4" s="56">
        <f t="shared" ref="G4:G14" si="2">(AVERAGEA(F4,F16,F28,F40,F52))</f>
        <v>0.91730718347708273</v>
      </c>
      <c r="H4" s="26"/>
      <c r="I4" s="24">
        <f t="shared" ref="I4:I14" si="3">G4/$H$3</f>
        <v>0.91730915637665222</v>
      </c>
    </row>
    <row r="5" spans="1:9" x14ac:dyDescent="0.3">
      <c r="B5" s="25" t="s">
        <v>34</v>
      </c>
      <c r="C5" s="44">
        <v>25537589.450000044</v>
      </c>
      <c r="D5" s="15">
        <v>3</v>
      </c>
      <c r="E5" s="43">
        <f t="shared" si="0"/>
        <v>25984038.322913337</v>
      </c>
      <c r="F5" s="23">
        <f t="shared" si="1"/>
        <v>0.98281834150007374</v>
      </c>
      <c r="G5" s="56">
        <f t="shared" si="2"/>
        <v>1.062546823849162</v>
      </c>
      <c r="H5" s="26"/>
      <c r="I5" s="24">
        <f t="shared" si="3"/>
        <v>1.0625491091230692</v>
      </c>
    </row>
    <row r="6" spans="1:9" x14ac:dyDescent="0.3">
      <c r="B6" s="25" t="s">
        <v>35</v>
      </c>
      <c r="C6" s="44">
        <v>24630951.379999932</v>
      </c>
      <c r="D6" s="15">
        <v>4</v>
      </c>
      <c r="E6" s="43">
        <f t="shared" si="0"/>
        <v>25971777.400443759</v>
      </c>
      <c r="F6" s="23">
        <f t="shared" si="1"/>
        <v>0.94837372892234484</v>
      </c>
      <c r="G6" s="56">
        <f t="shared" si="2"/>
        <v>1.0526602109272429</v>
      </c>
      <c r="H6" s="26"/>
      <c r="I6" s="24">
        <f t="shared" si="3"/>
        <v>1.0526624749375051</v>
      </c>
    </row>
    <row r="7" spans="1:9" x14ac:dyDescent="0.3">
      <c r="B7" s="25" t="s">
        <v>36</v>
      </c>
      <c r="C7" s="44">
        <v>24429696.26000024</v>
      </c>
      <c r="D7" s="15">
        <v>5</v>
      </c>
      <c r="E7" s="43">
        <f t="shared" si="0"/>
        <v>25959516.477974184</v>
      </c>
      <c r="F7" s="23">
        <f t="shared" si="1"/>
        <v>0.94106900183322184</v>
      </c>
      <c r="G7" s="56">
        <f t="shared" si="2"/>
        <v>1.0494657762611381</v>
      </c>
      <c r="H7" s="26"/>
      <c r="I7" s="24">
        <f t="shared" si="3"/>
        <v>1.0494680334009661</v>
      </c>
    </row>
    <row r="8" spans="1:9" x14ac:dyDescent="0.3">
      <c r="A8" s="27"/>
      <c r="B8" s="25" t="s">
        <v>37</v>
      </c>
      <c r="C8" s="44">
        <v>26116377.220000144</v>
      </c>
      <c r="D8" s="15">
        <v>6</v>
      </c>
      <c r="E8" s="43">
        <f t="shared" si="0"/>
        <v>25947255.555504605</v>
      </c>
      <c r="F8" s="23">
        <f t="shared" si="1"/>
        <v>1.0065179018310344</v>
      </c>
      <c r="G8" s="56">
        <f t="shared" si="2"/>
        <v>1.1019677150725218</v>
      </c>
      <c r="H8" s="26"/>
      <c r="I8" s="24">
        <f t="shared" si="3"/>
        <v>1.1019700851309602</v>
      </c>
    </row>
    <row r="9" spans="1:9" x14ac:dyDescent="0.3">
      <c r="A9" s="27"/>
      <c r="B9" s="25" t="s">
        <v>38</v>
      </c>
      <c r="C9" s="44">
        <v>27931500.840000022</v>
      </c>
      <c r="D9" s="15">
        <v>7</v>
      </c>
      <c r="E9" s="43">
        <f t="shared" si="0"/>
        <v>25934994.63303503</v>
      </c>
      <c r="F9" s="23">
        <f t="shared" si="1"/>
        <v>1.0769811690811733</v>
      </c>
      <c r="G9" s="56">
        <f t="shared" si="2"/>
        <v>1.08081209320871</v>
      </c>
      <c r="H9" s="26"/>
      <c r="I9" s="24">
        <f t="shared" si="3"/>
        <v>1.0808144177666681</v>
      </c>
    </row>
    <row r="10" spans="1:9" x14ac:dyDescent="0.3">
      <c r="A10" s="27"/>
      <c r="B10" s="25" t="s">
        <v>39</v>
      </c>
      <c r="C10" s="44">
        <v>25914893.359999944</v>
      </c>
      <c r="D10" s="15">
        <v>8</v>
      </c>
      <c r="E10" s="43">
        <f t="shared" si="0"/>
        <v>25922733.710565455</v>
      </c>
      <c r="F10" s="23">
        <f t="shared" si="1"/>
        <v>0.99969754923793719</v>
      </c>
      <c r="G10" s="56">
        <f t="shared" si="2"/>
        <v>1.0555273337412665</v>
      </c>
      <c r="H10" s="26"/>
      <c r="I10" s="24">
        <f t="shared" si="3"/>
        <v>1.0555296039179967</v>
      </c>
    </row>
    <row r="11" spans="1:9" x14ac:dyDescent="0.3">
      <c r="A11" s="27"/>
      <c r="B11" s="25" t="s">
        <v>40</v>
      </c>
      <c r="C11" s="44">
        <v>24904130.080000129</v>
      </c>
      <c r="D11" s="15">
        <v>9</v>
      </c>
      <c r="E11" s="43">
        <f t="shared" si="0"/>
        <v>25910472.788095877</v>
      </c>
      <c r="F11" s="23">
        <f t="shared" si="1"/>
        <v>0.96116077401111355</v>
      </c>
      <c r="G11" s="56">
        <f t="shared" si="2"/>
        <v>1.0008963978765435</v>
      </c>
      <c r="H11" s="26"/>
      <c r="I11" s="24">
        <f t="shared" si="3"/>
        <v>1.0008985505557202</v>
      </c>
    </row>
    <row r="12" spans="1:9" x14ac:dyDescent="0.3">
      <c r="A12" s="27"/>
      <c r="B12" s="25" t="s">
        <v>41</v>
      </c>
      <c r="C12" s="44">
        <v>22360354.450000327</v>
      </c>
      <c r="D12" s="15">
        <v>10</v>
      </c>
      <c r="E12" s="43">
        <f t="shared" si="0"/>
        <v>25898211.865626302</v>
      </c>
      <c r="F12" s="23">
        <f t="shared" si="1"/>
        <v>0.86339375729945134</v>
      </c>
      <c r="G12" s="56">
        <f t="shared" si="2"/>
        <v>0.96665768913595973</v>
      </c>
      <c r="H12" s="26"/>
      <c r="I12" s="24">
        <f t="shared" si="3"/>
        <v>0.96665976817619093</v>
      </c>
    </row>
    <row r="13" spans="1:9" x14ac:dyDescent="0.3">
      <c r="A13" s="27"/>
      <c r="B13" s="25" t="s">
        <v>42</v>
      </c>
      <c r="C13" s="44">
        <v>23825298.739999592</v>
      </c>
      <c r="D13" s="15">
        <v>11</v>
      </c>
      <c r="E13" s="43">
        <f t="shared" si="0"/>
        <v>25885950.943156723</v>
      </c>
      <c r="F13" s="23">
        <f t="shared" si="1"/>
        <v>0.92039495834315144</v>
      </c>
      <c r="G13" s="56">
        <f t="shared" si="2"/>
        <v>0.89081968578710491</v>
      </c>
      <c r="H13" s="26"/>
      <c r="I13" s="24">
        <f t="shared" si="3"/>
        <v>0.89082160171865576</v>
      </c>
    </row>
    <row r="14" spans="1:9" ht="15" thickBot="1" x14ac:dyDescent="0.35">
      <c r="A14" s="28"/>
      <c r="B14" s="25" t="s">
        <v>43</v>
      </c>
      <c r="C14" s="44">
        <v>22241744.100000586</v>
      </c>
      <c r="D14" s="15">
        <v>12</v>
      </c>
      <c r="E14" s="43">
        <f t="shared" si="0"/>
        <v>25873690.020687148</v>
      </c>
      <c r="F14" s="23">
        <f t="shared" si="1"/>
        <v>0.85962783361079687</v>
      </c>
      <c r="G14" s="56">
        <f t="shared" si="2"/>
        <v>1.0055078645011502</v>
      </c>
      <c r="H14" s="29"/>
      <c r="I14" s="24">
        <f t="shared" si="3"/>
        <v>1.0055100270984445</v>
      </c>
    </row>
    <row r="15" spans="1:9" x14ac:dyDescent="0.3">
      <c r="A15" s="47">
        <v>2019</v>
      </c>
      <c r="B15" s="22" t="s">
        <v>32</v>
      </c>
      <c r="C15" s="42">
        <v>21149853.329999886</v>
      </c>
      <c r="D15" s="15">
        <v>13</v>
      </c>
      <c r="E15" s="43">
        <f t="shared" si="0"/>
        <v>25861429.098217573</v>
      </c>
      <c r="F15" s="23">
        <f t="shared" si="1"/>
        <v>0.8178145627481036</v>
      </c>
    </row>
    <row r="16" spans="1:9" x14ac:dyDescent="0.3">
      <c r="A16" s="27"/>
      <c r="B16" s="25" t="s">
        <v>33</v>
      </c>
      <c r="C16" s="44">
        <v>23770186.149999913</v>
      </c>
      <c r="D16" s="15">
        <v>14</v>
      </c>
      <c r="E16" s="43">
        <f t="shared" si="0"/>
        <v>25849168.175747994</v>
      </c>
      <c r="F16" s="23">
        <f t="shared" si="1"/>
        <v>0.91957257534891945</v>
      </c>
    </row>
    <row r="17" spans="1:6" x14ac:dyDescent="0.3">
      <c r="A17" s="27"/>
      <c r="B17" s="25" t="s">
        <v>34</v>
      </c>
      <c r="C17" s="44">
        <v>29608386.439999919</v>
      </c>
      <c r="D17" s="15">
        <v>15</v>
      </c>
      <c r="E17" s="43">
        <f t="shared" si="0"/>
        <v>25836907.253278419</v>
      </c>
      <c r="F17" s="23">
        <f t="shared" si="1"/>
        <v>1.1459725480975647</v>
      </c>
    </row>
    <row r="18" spans="1:6" x14ac:dyDescent="0.3">
      <c r="A18" s="27"/>
      <c r="B18" s="25" t="s">
        <v>35</v>
      </c>
      <c r="C18" s="44">
        <v>28588548.319999907</v>
      </c>
      <c r="D18" s="15">
        <v>16</v>
      </c>
      <c r="E18" s="43">
        <f t="shared" si="0"/>
        <v>25824646.330808841</v>
      </c>
      <c r="F18" s="23">
        <f t="shared" si="1"/>
        <v>1.1070257440812936</v>
      </c>
    </row>
    <row r="19" spans="1:6" x14ac:dyDescent="0.3">
      <c r="A19" s="27"/>
      <c r="B19" s="25" t="s">
        <v>36</v>
      </c>
      <c r="C19" s="44">
        <v>29712035.849999875</v>
      </c>
      <c r="D19" s="15">
        <v>17</v>
      </c>
      <c r="E19" s="43">
        <f t="shared" si="0"/>
        <v>25812385.408339266</v>
      </c>
      <c r="F19" s="23">
        <f t="shared" si="1"/>
        <v>1.1510767168539464</v>
      </c>
    </row>
    <row r="20" spans="1:6" x14ac:dyDescent="0.3">
      <c r="A20" s="27"/>
      <c r="B20" s="25" t="s">
        <v>37</v>
      </c>
      <c r="C20" s="44">
        <v>31191793.009999838</v>
      </c>
      <c r="D20" s="15">
        <v>18</v>
      </c>
      <c r="E20" s="43">
        <f t="shared" si="0"/>
        <v>25800124.485869687</v>
      </c>
      <c r="F20" s="23">
        <f t="shared" si="1"/>
        <v>1.2089783918322983</v>
      </c>
    </row>
    <row r="21" spans="1:6" x14ac:dyDescent="0.3">
      <c r="A21" s="27"/>
      <c r="B21" s="25" t="s">
        <v>38</v>
      </c>
      <c r="C21" s="44">
        <v>28311729.799999893</v>
      </c>
      <c r="D21" s="15">
        <v>19</v>
      </c>
      <c r="E21" s="43">
        <f t="shared" si="0"/>
        <v>25787863.563400112</v>
      </c>
      <c r="F21" s="23">
        <f t="shared" si="1"/>
        <v>1.0978703113732082</v>
      </c>
    </row>
    <row r="22" spans="1:6" x14ac:dyDescent="0.3">
      <c r="A22" s="27"/>
      <c r="B22" s="25" t="s">
        <v>39</v>
      </c>
      <c r="C22" s="44">
        <v>27438261.909999844</v>
      </c>
      <c r="D22" s="15">
        <v>20</v>
      </c>
      <c r="E22" s="43">
        <f t="shared" si="0"/>
        <v>25775602.640930537</v>
      </c>
      <c r="F22" s="23">
        <f t="shared" si="1"/>
        <v>1.0645051559892174</v>
      </c>
    </row>
    <row r="23" spans="1:6" x14ac:dyDescent="0.3">
      <c r="A23" s="27"/>
      <c r="B23" s="25" t="s">
        <v>40</v>
      </c>
      <c r="C23" s="44">
        <v>26166318.549999885</v>
      </c>
      <c r="D23" s="15">
        <v>21</v>
      </c>
      <c r="E23" s="43">
        <f t="shared" si="0"/>
        <v>25763341.718460958</v>
      </c>
      <c r="F23" s="23">
        <f t="shared" si="1"/>
        <v>1.0156414814484322</v>
      </c>
    </row>
    <row r="24" spans="1:6" x14ac:dyDescent="0.3">
      <c r="A24" s="27"/>
      <c r="B24" s="25" t="s">
        <v>41</v>
      </c>
      <c r="C24" s="44">
        <v>25916207.469999935</v>
      </c>
      <c r="D24" s="15">
        <v>22</v>
      </c>
      <c r="E24" s="43">
        <f t="shared" si="0"/>
        <v>25751080.795991383</v>
      </c>
      <c r="F24" s="23">
        <f t="shared" si="1"/>
        <v>1.0064124172230571</v>
      </c>
    </row>
    <row r="25" spans="1:6" x14ac:dyDescent="0.3">
      <c r="A25" s="27"/>
      <c r="B25" s="25" t="s">
        <v>42</v>
      </c>
      <c r="C25" s="44">
        <v>23168085.769999787</v>
      </c>
      <c r="D25" s="15">
        <v>23</v>
      </c>
      <c r="E25" s="43">
        <f t="shared" si="0"/>
        <v>25738819.873521805</v>
      </c>
      <c r="F25" s="23">
        <f t="shared" si="1"/>
        <v>0.90012230101634927</v>
      </c>
    </row>
    <row r="26" spans="1:6" x14ac:dyDescent="0.3">
      <c r="A26" s="27"/>
      <c r="B26" s="25" t="s">
        <v>43</v>
      </c>
      <c r="C26" s="44">
        <v>27707908.819999915</v>
      </c>
      <c r="D26" s="15">
        <v>24</v>
      </c>
      <c r="E26" s="43">
        <f t="shared" si="0"/>
        <v>25726558.95105223</v>
      </c>
      <c r="F26" s="23">
        <f t="shared" si="1"/>
        <v>1.0770157358672581</v>
      </c>
    </row>
    <row r="27" spans="1:6" x14ac:dyDescent="0.3">
      <c r="A27" s="47">
        <v>2020</v>
      </c>
      <c r="B27" s="22" t="s">
        <v>32</v>
      </c>
      <c r="C27" s="42">
        <v>25379304.810000222</v>
      </c>
      <c r="D27" s="15">
        <v>25</v>
      </c>
      <c r="E27" s="43">
        <f t="shared" si="0"/>
        <v>25714298.028582651</v>
      </c>
      <c r="F27" s="23">
        <f t="shared" si="1"/>
        <v>0.98697249218275107</v>
      </c>
    </row>
    <row r="28" spans="1:6" x14ac:dyDescent="0.3">
      <c r="A28" s="27"/>
      <c r="B28" s="25" t="s">
        <v>33</v>
      </c>
      <c r="C28" s="44">
        <v>27823569.500000264</v>
      </c>
      <c r="D28" s="15">
        <v>26</v>
      </c>
      <c r="E28" s="43">
        <f t="shared" si="0"/>
        <v>25702037.106113076</v>
      </c>
      <c r="F28" s="23">
        <f t="shared" si="1"/>
        <v>1.0825433558098239</v>
      </c>
    </row>
    <row r="29" spans="1:6" x14ac:dyDescent="0.3">
      <c r="A29" s="27"/>
      <c r="B29" s="25" t="s">
        <v>34</v>
      </c>
      <c r="C29" s="44">
        <v>28518039.220000032</v>
      </c>
      <c r="D29" s="15">
        <v>27</v>
      </c>
      <c r="E29" s="43">
        <f t="shared" si="0"/>
        <v>25689776.183643501</v>
      </c>
      <c r="F29" s="23">
        <f t="shared" si="1"/>
        <v>1.1100929418823535</v>
      </c>
    </row>
    <row r="30" spans="1:6" x14ac:dyDescent="0.3">
      <c r="A30" s="27"/>
      <c r="B30" s="25" t="s">
        <v>35</v>
      </c>
      <c r="C30" s="44">
        <v>33971885.660000049</v>
      </c>
      <c r="D30" s="15">
        <v>28</v>
      </c>
      <c r="E30" s="43">
        <f t="shared" si="0"/>
        <v>25677515.261173923</v>
      </c>
      <c r="F30" s="23">
        <f t="shared" si="1"/>
        <v>1.3230207562710616</v>
      </c>
    </row>
    <row r="31" spans="1:6" x14ac:dyDescent="0.3">
      <c r="A31" s="27"/>
      <c r="B31" s="25" t="s">
        <v>36</v>
      </c>
      <c r="C31" s="44">
        <v>31577080.979999781</v>
      </c>
      <c r="D31" s="15">
        <v>29</v>
      </c>
      <c r="E31" s="43">
        <f t="shared" si="0"/>
        <v>25665254.338704348</v>
      </c>
      <c r="F31" s="23">
        <f t="shared" si="1"/>
        <v>1.2303435829342293</v>
      </c>
    </row>
    <row r="32" spans="1:6" x14ac:dyDescent="0.3">
      <c r="A32" s="27"/>
      <c r="B32" s="25" t="s">
        <v>37</v>
      </c>
      <c r="C32" s="44">
        <v>29328611.009999774</v>
      </c>
      <c r="D32" s="15">
        <v>30</v>
      </c>
      <c r="E32" s="43">
        <f t="shared" si="0"/>
        <v>25652993.416234769</v>
      </c>
      <c r="F32" s="23">
        <f t="shared" si="1"/>
        <v>1.1432822101548139</v>
      </c>
    </row>
    <row r="33" spans="1:6" x14ac:dyDescent="0.3">
      <c r="A33" s="27"/>
      <c r="B33" s="25" t="s">
        <v>38</v>
      </c>
      <c r="C33" s="44">
        <v>34312920.33999972</v>
      </c>
      <c r="D33" s="15">
        <v>31</v>
      </c>
      <c r="E33" s="43">
        <f t="shared" si="0"/>
        <v>25640732.493765194</v>
      </c>
      <c r="F33" s="23">
        <f t="shared" si="1"/>
        <v>1.3382191927763085</v>
      </c>
    </row>
    <row r="34" spans="1:6" x14ac:dyDescent="0.3">
      <c r="A34" s="27"/>
      <c r="B34" s="25" t="s">
        <v>39</v>
      </c>
      <c r="C34" s="44">
        <v>31364477.729999848</v>
      </c>
      <c r="D34" s="15">
        <v>32</v>
      </c>
      <c r="E34" s="43">
        <f t="shared" si="0"/>
        <v>25628471.571295619</v>
      </c>
      <c r="F34" s="23">
        <f t="shared" si="1"/>
        <v>1.2238138213879546</v>
      </c>
    </row>
    <row r="35" spans="1:6" x14ac:dyDescent="0.3">
      <c r="A35" s="27"/>
      <c r="B35" s="25" t="s">
        <v>40</v>
      </c>
      <c r="C35" s="44">
        <v>29046432.429999951</v>
      </c>
      <c r="D35" s="15">
        <v>33</v>
      </c>
      <c r="E35" s="43">
        <f t="shared" si="0"/>
        <v>25616210.64882604</v>
      </c>
      <c r="F35" s="23">
        <f t="shared" si="1"/>
        <v>1.1339082438147858</v>
      </c>
    </row>
    <row r="36" spans="1:6" x14ac:dyDescent="0.3">
      <c r="A36" s="27"/>
      <c r="B36" s="25" t="s">
        <v>41</v>
      </c>
      <c r="C36" s="44">
        <v>27244171.430000003</v>
      </c>
      <c r="D36" s="15">
        <v>34</v>
      </c>
      <c r="E36" s="43">
        <f t="shared" si="0"/>
        <v>25603949.726356465</v>
      </c>
      <c r="F36" s="23">
        <f t="shared" si="1"/>
        <v>1.0640612765285626</v>
      </c>
    </row>
    <row r="37" spans="1:6" x14ac:dyDescent="0.3">
      <c r="A37" s="27"/>
      <c r="B37" s="25" t="s">
        <v>42</v>
      </c>
      <c r="C37" s="44">
        <v>24353445.570000127</v>
      </c>
      <c r="D37" s="15">
        <v>35</v>
      </c>
      <c r="E37" s="43">
        <f t="shared" si="0"/>
        <v>25591688.803886887</v>
      </c>
      <c r="F37" s="23">
        <f t="shared" si="1"/>
        <v>0.95161541532582661</v>
      </c>
    </row>
    <row r="38" spans="1:6" x14ac:dyDescent="0.3">
      <c r="A38" s="27"/>
      <c r="B38" s="25" t="s">
        <v>43</v>
      </c>
      <c r="C38" s="44">
        <v>25447524.880000181</v>
      </c>
      <c r="D38" s="15">
        <v>36</v>
      </c>
      <c r="E38" s="43">
        <f t="shared" si="0"/>
        <v>25579427.881417312</v>
      </c>
      <c r="F38" s="23">
        <f t="shared" si="1"/>
        <v>0.99484339516784293</v>
      </c>
    </row>
    <row r="39" spans="1:6" x14ac:dyDescent="0.3">
      <c r="A39" s="47">
        <v>2021</v>
      </c>
      <c r="B39" s="22" t="s">
        <v>32</v>
      </c>
      <c r="C39" s="42">
        <v>24255100.630000025</v>
      </c>
      <c r="D39" s="15">
        <v>37</v>
      </c>
      <c r="E39" s="43">
        <f t="shared" si="0"/>
        <v>25567166.958947733</v>
      </c>
      <c r="F39" s="23">
        <f t="shared" si="1"/>
        <v>0.94868159107911931</v>
      </c>
    </row>
    <row r="40" spans="1:6" x14ac:dyDescent="0.3">
      <c r="A40" s="27"/>
      <c r="B40" s="25" t="s">
        <v>33</v>
      </c>
      <c r="C40" s="44">
        <v>22391875.890000001</v>
      </c>
      <c r="D40" s="15">
        <v>38</v>
      </c>
      <c r="E40" s="43">
        <f t="shared" si="0"/>
        <v>25554906.036478158</v>
      </c>
      <c r="F40" s="23">
        <f t="shared" si="1"/>
        <v>0.87622610930507383</v>
      </c>
    </row>
    <row r="41" spans="1:6" x14ac:dyDescent="0.3">
      <c r="A41" s="27"/>
      <c r="B41" s="25" t="s">
        <v>34</v>
      </c>
      <c r="C41" s="44">
        <v>27902910.629999943</v>
      </c>
      <c r="D41" s="15">
        <v>39</v>
      </c>
      <c r="E41" s="43">
        <f t="shared" si="0"/>
        <v>25542645.114008583</v>
      </c>
      <c r="F41" s="23">
        <f t="shared" si="1"/>
        <v>1.0924048979836039</v>
      </c>
    </row>
    <row r="42" spans="1:6" x14ac:dyDescent="0.3">
      <c r="A42" s="27"/>
      <c r="B42" s="25" t="s">
        <v>35</v>
      </c>
      <c r="C42" s="44">
        <v>24102028.420000009</v>
      </c>
      <c r="D42" s="15">
        <v>40</v>
      </c>
      <c r="E42" s="43">
        <f t="shared" si="0"/>
        <v>25530384.191539004</v>
      </c>
      <c r="F42" s="23">
        <f t="shared" si="1"/>
        <v>0.94405271143501379</v>
      </c>
    </row>
    <row r="43" spans="1:6" x14ac:dyDescent="0.3">
      <c r="A43" s="27"/>
      <c r="B43" s="25" t="s">
        <v>36</v>
      </c>
      <c r="C43" s="44">
        <v>24939643.089999918</v>
      </c>
      <c r="D43" s="15">
        <v>41</v>
      </c>
      <c r="E43" s="43">
        <f t="shared" si="0"/>
        <v>25518123.269069429</v>
      </c>
      <c r="F43" s="23">
        <f t="shared" si="1"/>
        <v>0.9773306142865652</v>
      </c>
    </row>
    <row r="44" spans="1:6" x14ac:dyDescent="0.3">
      <c r="A44" s="27"/>
      <c r="B44" s="25" t="s">
        <v>37</v>
      </c>
      <c r="C44" s="44">
        <v>25401741.259999949</v>
      </c>
      <c r="D44" s="15">
        <v>42</v>
      </c>
      <c r="E44" s="43">
        <f t="shared" si="0"/>
        <v>25505862.346599851</v>
      </c>
      <c r="F44" s="23">
        <f t="shared" si="1"/>
        <v>0.99591775862407639</v>
      </c>
    </row>
    <row r="45" spans="1:6" x14ac:dyDescent="0.3">
      <c r="A45" s="27"/>
      <c r="B45" s="25" t="s">
        <v>38</v>
      </c>
      <c r="C45" s="44">
        <v>22817313.619999956</v>
      </c>
      <c r="D45" s="15">
        <v>43</v>
      </c>
      <c r="E45" s="43">
        <f t="shared" si="0"/>
        <v>25493601.424130276</v>
      </c>
      <c r="F45" s="23">
        <f t="shared" si="1"/>
        <v>0.89502119533424762</v>
      </c>
    </row>
    <row r="46" spans="1:6" x14ac:dyDescent="0.3">
      <c r="A46" s="27"/>
      <c r="B46" s="25" t="s">
        <v>39</v>
      </c>
      <c r="C46" s="44">
        <v>23554471.310000006</v>
      </c>
      <c r="D46" s="15">
        <v>44</v>
      </c>
      <c r="E46" s="43">
        <f t="shared" si="0"/>
        <v>25481340.501660697</v>
      </c>
      <c r="F46" s="23">
        <f t="shared" si="1"/>
        <v>0.92438116858353225</v>
      </c>
    </row>
    <row r="47" spans="1:6" x14ac:dyDescent="0.3">
      <c r="A47" s="27"/>
      <c r="B47" s="25" t="s">
        <v>40</v>
      </c>
      <c r="C47" s="44">
        <v>21219769.289999947</v>
      </c>
      <c r="D47" s="15">
        <v>45</v>
      </c>
      <c r="E47" s="43">
        <f t="shared" si="0"/>
        <v>25469079.579191122</v>
      </c>
      <c r="F47" s="23">
        <f t="shared" si="1"/>
        <v>0.83315807404901399</v>
      </c>
    </row>
    <row r="48" spans="1:6" x14ac:dyDescent="0.3">
      <c r="A48" s="27"/>
      <c r="B48" s="25" t="s">
        <v>41</v>
      </c>
      <c r="C48" s="44">
        <v>21144903.009999964</v>
      </c>
      <c r="D48" s="15">
        <v>46</v>
      </c>
      <c r="E48" s="43">
        <f t="shared" si="0"/>
        <v>25456818.656721547</v>
      </c>
      <c r="F48" s="23">
        <f t="shared" si="1"/>
        <v>0.83061844039246924</v>
      </c>
    </row>
    <row r="49" spans="1:6" x14ac:dyDescent="0.3">
      <c r="A49" s="27"/>
      <c r="B49" s="25" t="s">
        <v>42</v>
      </c>
      <c r="C49" s="44">
        <v>19185427.050000079</v>
      </c>
      <c r="D49" s="15">
        <v>47</v>
      </c>
      <c r="E49" s="43">
        <f t="shared" si="0"/>
        <v>25444557.734251969</v>
      </c>
      <c r="F49" s="23">
        <f t="shared" si="1"/>
        <v>0.75400905963375364</v>
      </c>
    </row>
    <row r="50" spans="1:6" x14ac:dyDescent="0.3">
      <c r="A50" s="27"/>
      <c r="B50" s="25" t="s">
        <v>43</v>
      </c>
      <c r="C50" s="44">
        <v>20507489.709999993</v>
      </c>
      <c r="D50" s="15">
        <v>48</v>
      </c>
      <c r="E50" s="43">
        <f t="shared" si="0"/>
        <v>25432296.811782394</v>
      </c>
      <c r="F50" s="23">
        <f t="shared" si="1"/>
        <v>0.80635618016612587</v>
      </c>
    </row>
    <row r="51" spans="1:6" x14ac:dyDescent="0.3">
      <c r="A51" s="47">
        <v>2022</v>
      </c>
      <c r="B51" s="22" t="s">
        <v>32</v>
      </c>
      <c r="C51" s="42">
        <v>16116507.929999987</v>
      </c>
      <c r="D51" s="15">
        <v>49</v>
      </c>
      <c r="E51" s="43">
        <f t="shared" si="0"/>
        <v>25420035.889312815</v>
      </c>
      <c r="F51" s="23">
        <f t="shared" si="1"/>
        <v>0.63400807143532589</v>
      </c>
    </row>
    <row r="52" spans="1:6" x14ac:dyDescent="0.3">
      <c r="A52" s="27"/>
      <c r="B52" s="25" t="s">
        <v>33</v>
      </c>
      <c r="C52" s="44">
        <v>20363081.129999988</v>
      </c>
      <c r="D52" s="15">
        <v>50</v>
      </c>
      <c r="E52" s="43">
        <f t="shared" si="0"/>
        <v>25407774.96684324</v>
      </c>
      <c r="F52" s="23">
        <f t="shared" si="1"/>
        <v>0.80145078254878666</v>
      </c>
    </row>
    <row r="53" spans="1:6" x14ac:dyDescent="0.3">
      <c r="A53" s="27"/>
      <c r="B53" s="25" t="s">
        <v>34</v>
      </c>
      <c r="C53" s="44">
        <v>24924310.180000007</v>
      </c>
      <c r="D53" s="15">
        <v>51</v>
      </c>
      <c r="E53" s="43">
        <f t="shared" si="0"/>
        <v>25395514.044373661</v>
      </c>
      <c r="F53" s="23">
        <f t="shared" si="1"/>
        <v>0.98144538978221441</v>
      </c>
    </row>
    <row r="54" spans="1:6" x14ac:dyDescent="0.3">
      <c r="A54" s="27"/>
      <c r="B54" s="25" t="s">
        <v>35</v>
      </c>
      <c r="C54" s="44">
        <v>23881278.159999978</v>
      </c>
      <c r="D54" s="15">
        <v>52</v>
      </c>
      <c r="E54" s="43">
        <f t="shared" si="0"/>
        <v>25383253.121904086</v>
      </c>
      <c r="F54" s="23">
        <f t="shared" si="1"/>
        <v>0.94082811392650056</v>
      </c>
    </row>
    <row r="55" spans="1:6" x14ac:dyDescent="0.3">
      <c r="A55" s="27"/>
      <c r="B55" s="25" t="s">
        <v>36</v>
      </c>
      <c r="C55" s="44">
        <v>24039242.570000023</v>
      </c>
      <c r="D55" s="15">
        <v>53</v>
      </c>
      <c r="E55" s="43">
        <f t="shared" si="0"/>
        <v>25370992.199434511</v>
      </c>
      <c r="F55" s="23">
        <f t="shared" si="1"/>
        <v>0.947508965397728</v>
      </c>
    </row>
    <row r="56" spans="1:6" x14ac:dyDescent="0.3">
      <c r="A56" s="27"/>
      <c r="B56" s="25" t="s">
        <v>37</v>
      </c>
      <c r="C56" s="44">
        <v>29292943.499999791</v>
      </c>
      <c r="D56" s="15">
        <v>54</v>
      </c>
      <c r="E56" s="43">
        <f t="shared" si="0"/>
        <v>25358731.276964933</v>
      </c>
      <c r="F56" s="23">
        <f t="shared" si="1"/>
        <v>1.1551423129203855</v>
      </c>
    </row>
    <row r="57" spans="1:6" x14ac:dyDescent="0.3">
      <c r="A57" s="27"/>
      <c r="B57" s="25" t="s">
        <v>38</v>
      </c>
      <c r="C57" s="44">
        <v>25244288.529999968</v>
      </c>
      <c r="D57" s="15">
        <v>55</v>
      </c>
      <c r="E57" s="43">
        <f t="shared" si="0"/>
        <v>25346470.354495358</v>
      </c>
      <c r="F57" s="23">
        <f t="shared" si="1"/>
        <v>0.99596859747861233</v>
      </c>
    </row>
    <row r="58" spans="1:6" x14ac:dyDescent="0.3">
      <c r="A58" s="27"/>
      <c r="B58" s="25" t="s">
        <v>39</v>
      </c>
      <c r="C58" s="44">
        <v>26986987.249999989</v>
      </c>
      <c r="D58" s="15">
        <v>56</v>
      </c>
      <c r="E58" s="43">
        <f t="shared" si="0"/>
        <v>25334209.432025779</v>
      </c>
      <c r="F58" s="23">
        <f t="shared" si="1"/>
        <v>1.0652389735076904</v>
      </c>
    </row>
    <row r="59" spans="1:6" x14ac:dyDescent="0.3">
      <c r="A59" s="27"/>
      <c r="B59" s="25" t="s">
        <v>40</v>
      </c>
      <c r="C59" s="44">
        <v>26856798.30999992</v>
      </c>
      <c r="D59" s="15">
        <v>57</v>
      </c>
      <c r="E59" s="43">
        <f t="shared" si="0"/>
        <v>25321948.509556204</v>
      </c>
      <c r="F59" s="23">
        <f t="shared" si="1"/>
        <v>1.0606134160593716</v>
      </c>
    </row>
    <row r="60" spans="1:6" x14ac:dyDescent="0.3">
      <c r="A60" s="27"/>
      <c r="B60" s="25" t="s">
        <v>41</v>
      </c>
      <c r="C60" s="44">
        <v>27051058.73999989</v>
      </c>
      <c r="D60" s="15">
        <v>58</v>
      </c>
      <c r="E60" s="43">
        <f t="shared" si="0"/>
        <v>25309687.587086629</v>
      </c>
      <c r="F60" s="23">
        <f t="shared" si="1"/>
        <v>1.0688025542362576</v>
      </c>
    </row>
    <row r="61" spans="1:6" x14ac:dyDescent="0.3">
      <c r="A61" s="27"/>
      <c r="B61" s="25" t="s">
        <v>42</v>
      </c>
      <c r="C61" s="44">
        <v>23474916.42999991</v>
      </c>
      <c r="D61" s="15">
        <v>59</v>
      </c>
      <c r="E61" s="43">
        <f t="shared" si="0"/>
        <v>25297426.66461705</v>
      </c>
      <c r="F61" s="23">
        <f t="shared" si="1"/>
        <v>0.92795669461644315</v>
      </c>
    </row>
    <row r="62" spans="1:6" x14ac:dyDescent="0.3">
      <c r="A62" s="30"/>
      <c r="B62" s="31" t="s">
        <v>43</v>
      </c>
      <c r="C62" s="45">
        <v>32610181.609999992</v>
      </c>
      <c r="D62" s="15">
        <v>60</v>
      </c>
      <c r="E62" s="43">
        <f t="shared" si="0"/>
        <v>25285165.742147475</v>
      </c>
      <c r="F62" s="23">
        <f t="shared" si="1"/>
        <v>1.2896961776937279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5"/>
  <sheetViews>
    <sheetView topLeftCell="A21" zoomScale="85" zoomScaleNormal="85" workbookViewId="0">
      <selection activeCell="M6" activeCellId="1" sqref="K6:K32 M6:M32"/>
    </sheetView>
  </sheetViews>
  <sheetFormatPr defaultRowHeight="14.4" x14ac:dyDescent="0.3"/>
  <cols>
    <col min="1" max="1" width="10.33203125" style="15" customWidth="1"/>
    <col min="2" max="2" width="10.88671875" style="15" bestFit="1" customWidth="1"/>
    <col min="3" max="3" width="15.6640625" style="16" bestFit="1" customWidth="1"/>
    <col min="4" max="4" width="3" style="15" bestFit="1" customWidth="1"/>
    <col min="5" max="5" width="18.88671875" style="17" customWidth="1"/>
    <col min="6" max="9" width="18.88671875" style="15" customWidth="1"/>
    <col min="10" max="10" width="15" style="15" bestFit="1" customWidth="1"/>
    <col min="11" max="11" width="20.109375" style="15" customWidth="1"/>
    <col min="12" max="12" width="13.33203125" style="15" customWidth="1"/>
    <col min="13" max="13" width="17" style="15" customWidth="1"/>
    <col min="14" max="256" width="9.109375" style="15"/>
    <col min="257" max="257" width="10.33203125" style="15" customWidth="1"/>
    <col min="258" max="258" width="10.88671875" style="15" bestFit="1" customWidth="1"/>
    <col min="259" max="259" width="15.6640625" style="15" bestFit="1" customWidth="1"/>
    <col min="260" max="260" width="3" style="15" bestFit="1" customWidth="1"/>
    <col min="261" max="265" width="18.88671875" style="15" customWidth="1"/>
    <col min="266" max="512" width="9.109375" style="15"/>
    <col min="513" max="513" width="10.33203125" style="15" customWidth="1"/>
    <col min="514" max="514" width="10.88671875" style="15" bestFit="1" customWidth="1"/>
    <col min="515" max="515" width="15.6640625" style="15" bestFit="1" customWidth="1"/>
    <col min="516" max="516" width="3" style="15" bestFit="1" customWidth="1"/>
    <col min="517" max="521" width="18.88671875" style="15" customWidth="1"/>
    <col min="522" max="768" width="9.109375" style="15"/>
    <col min="769" max="769" width="10.33203125" style="15" customWidth="1"/>
    <col min="770" max="770" width="10.88671875" style="15" bestFit="1" customWidth="1"/>
    <col min="771" max="771" width="15.6640625" style="15" bestFit="1" customWidth="1"/>
    <col min="772" max="772" width="3" style="15" bestFit="1" customWidth="1"/>
    <col min="773" max="777" width="18.88671875" style="15" customWidth="1"/>
    <col min="778" max="1024" width="9.109375" style="15"/>
    <col min="1025" max="1025" width="10.33203125" style="15" customWidth="1"/>
    <col min="1026" max="1026" width="10.88671875" style="15" bestFit="1" customWidth="1"/>
    <col min="1027" max="1027" width="15.6640625" style="15" bestFit="1" customWidth="1"/>
    <col min="1028" max="1028" width="3" style="15" bestFit="1" customWidth="1"/>
    <col min="1029" max="1033" width="18.88671875" style="15" customWidth="1"/>
    <col min="1034" max="1280" width="9.109375" style="15"/>
    <col min="1281" max="1281" width="10.33203125" style="15" customWidth="1"/>
    <col min="1282" max="1282" width="10.88671875" style="15" bestFit="1" customWidth="1"/>
    <col min="1283" max="1283" width="15.6640625" style="15" bestFit="1" customWidth="1"/>
    <col min="1284" max="1284" width="3" style="15" bestFit="1" customWidth="1"/>
    <col min="1285" max="1289" width="18.88671875" style="15" customWidth="1"/>
    <col min="1290" max="1536" width="9.109375" style="15"/>
    <col min="1537" max="1537" width="10.33203125" style="15" customWidth="1"/>
    <col min="1538" max="1538" width="10.88671875" style="15" bestFit="1" customWidth="1"/>
    <col min="1539" max="1539" width="15.6640625" style="15" bestFit="1" customWidth="1"/>
    <col min="1540" max="1540" width="3" style="15" bestFit="1" customWidth="1"/>
    <col min="1541" max="1545" width="18.88671875" style="15" customWidth="1"/>
    <col min="1546" max="1792" width="9.109375" style="15"/>
    <col min="1793" max="1793" width="10.33203125" style="15" customWidth="1"/>
    <col min="1794" max="1794" width="10.88671875" style="15" bestFit="1" customWidth="1"/>
    <col min="1795" max="1795" width="15.6640625" style="15" bestFit="1" customWidth="1"/>
    <col min="1796" max="1796" width="3" style="15" bestFit="1" customWidth="1"/>
    <col min="1797" max="1801" width="18.88671875" style="15" customWidth="1"/>
    <col min="1802" max="2048" width="9.109375" style="15"/>
    <col min="2049" max="2049" width="10.33203125" style="15" customWidth="1"/>
    <col min="2050" max="2050" width="10.88671875" style="15" bestFit="1" customWidth="1"/>
    <col min="2051" max="2051" width="15.6640625" style="15" bestFit="1" customWidth="1"/>
    <col min="2052" max="2052" width="3" style="15" bestFit="1" customWidth="1"/>
    <col min="2053" max="2057" width="18.88671875" style="15" customWidth="1"/>
    <col min="2058" max="2304" width="9.109375" style="15"/>
    <col min="2305" max="2305" width="10.33203125" style="15" customWidth="1"/>
    <col min="2306" max="2306" width="10.88671875" style="15" bestFit="1" customWidth="1"/>
    <col min="2307" max="2307" width="15.6640625" style="15" bestFit="1" customWidth="1"/>
    <col min="2308" max="2308" width="3" style="15" bestFit="1" customWidth="1"/>
    <col min="2309" max="2313" width="18.88671875" style="15" customWidth="1"/>
    <col min="2314" max="2560" width="9.109375" style="15"/>
    <col min="2561" max="2561" width="10.33203125" style="15" customWidth="1"/>
    <col min="2562" max="2562" width="10.88671875" style="15" bestFit="1" customWidth="1"/>
    <col min="2563" max="2563" width="15.6640625" style="15" bestFit="1" customWidth="1"/>
    <col min="2564" max="2564" width="3" style="15" bestFit="1" customWidth="1"/>
    <col min="2565" max="2569" width="18.88671875" style="15" customWidth="1"/>
    <col min="2570" max="2816" width="9.109375" style="15"/>
    <col min="2817" max="2817" width="10.33203125" style="15" customWidth="1"/>
    <col min="2818" max="2818" width="10.88671875" style="15" bestFit="1" customWidth="1"/>
    <col min="2819" max="2819" width="15.6640625" style="15" bestFit="1" customWidth="1"/>
    <col min="2820" max="2820" width="3" style="15" bestFit="1" customWidth="1"/>
    <col min="2821" max="2825" width="18.88671875" style="15" customWidth="1"/>
    <col min="2826" max="3072" width="9.109375" style="15"/>
    <col min="3073" max="3073" width="10.33203125" style="15" customWidth="1"/>
    <col min="3074" max="3074" width="10.88671875" style="15" bestFit="1" customWidth="1"/>
    <col min="3075" max="3075" width="15.6640625" style="15" bestFit="1" customWidth="1"/>
    <col min="3076" max="3076" width="3" style="15" bestFit="1" customWidth="1"/>
    <col min="3077" max="3081" width="18.88671875" style="15" customWidth="1"/>
    <col min="3082" max="3328" width="9.109375" style="15"/>
    <col min="3329" max="3329" width="10.33203125" style="15" customWidth="1"/>
    <col min="3330" max="3330" width="10.88671875" style="15" bestFit="1" customWidth="1"/>
    <col min="3331" max="3331" width="15.6640625" style="15" bestFit="1" customWidth="1"/>
    <col min="3332" max="3332" width="3" style="15" bestFit="1" customWidth="1"/>
    <col min="3333" max="3337" width="18.88671875" style="15" customWidth="1"/>
    <col min="3338" max="3584" width="9.109375" style="15"/>
    <col min="3585" max="3585" width="10.33203125" style="15" customWidth="1"/>
    <col min="3586" max="3586" width="10.88671875" style="15" bestFit="1" customWidth="1"/>
    <col min="3587" max="3587" width="15.6640625" style="15" bestFit="1" customWidth="1"/>
    <col min="3588" max="3588" width="3" style="15" bestFit="1" customWidth="1"/>
    <col min="3589" max="3593" width="18.88671875" style="15" customWidth="1"/>
    <col min="3594" max="3840" width="9.109375" style="15"/>
    <col min="3841" max="3841" width="10.33203125" style="15" customWidth="1"/>
    <col min="3842" max="3842" width="10.88671875" style="15" bestFit="1" customWidth="1"/>
    <col min="3843" max="3843" width="15.6640625" style="15" bestFit="1" customWidth="1"/>
    <col min="3844" max="3844" width="3" style="15" bestFit="1" customWidth="1"/>
    <col min="3845" max="3849" width="18.88671875" style="15" customWidth="1"/>
    <col min="3850" max="4096" width="9.109375" style="15"/>
    <col min="4097" max="4097" width="10.33203125" style="15" customWidth="1"/>
    <col min="4098" max="4098" width="10.88671875" style="15" bestFit="1" customWidth="1"/>
    <col min="4099" max="4099" width="15.6640625" style="15" bestFit="1" customWidth="1"/>
    <col min="4100" max="4100" width="3" style="15" bestFit="1" customWidth="1"/>
    <col min="4101" max="4105" width="18.88671875" style="15" customWidth="1"/>
    <col min="4106" max="4352" width="9.109375" style="15"/>
    <col min="4353" max="4353" width="10.33203125" style="15" customWidth="1"/>
    <col min="4354" max="4354" width="10.88671875" style="15" bestFit="1" customWidth="1"/>
    <col min="4355" max="4355" width="15.6640625" style="15" bestFit="1" customWidth="1"/>
    <col min="4356" max="4356" width="3" style="15" bestFit="1" customWidth="1"/>
    <col min="4357" max="4361" width="18.88671875" style="15" customWidth="1"/>
    <col min="4362" max="4608" width="9.109375" style="15"/>
    <col min="4609" max="4609" width="10.33203125" style="15" customWidth="1"/>
    <col min="4610" max="4610" width="10.88671875" style="15" bestFit="1" customWidth="1"/>
    <col min="4611" max="4611" width="15.6640625" style="15" bestFit="1" customWidth="1"/>
    <col min="4612" max="4612" width="3" style="15" bestFit="1" customWidth="1"/>
    <col min="4613" max="4617" width="18.88671875" style="15" customWidth="1"/>
    <col min="4618" max="4864" width="9.109375" style="15"/>
    <col min="4865" max="4865" width="10.33203125" style="15" customWidth="1"/>
    <col min="4866" max="4866" width="10.88671875" style="15" bestFit="1" customWidth="1"/>
    <col min="4867" max="4867" width="15.6640625" style="15" bestFit="1" customWidth="1"/>
    <col min="4868" max="4868" width="3" style="15" bestFit="1" customWidth="1"/>
    <col min="4869" max="4873" width="18.88671875" style="15" customWidth="1"/>
    <col min="4874" max="5120" width="9.109375" style="15"/>
    <col min="5121" max="5121" width="10.33203125" style="15" customWidth="1"/>
    <col min="5122" max="5122" width="10.88671875" style="15" bestFit="1" customWidth="1"/>
    <col min="5123" max="5123" width="15.6640625" style="15" bestFit="1" customWidth="1"/>
    <col min="5124" max="5124" width="3" style="15" bestFit="1" customWidth="1"/>
    <col min="5125" max="5129" width="18.88671875" style="15" customWidth="1"/>
    <col min="5130" max="5376" width="9.109375" style="15"/>
    <col min="5377" max="5377" width="10.33203125" style="15" customWidth="1"/>
    <col min="5378" max="5378" width="10.88671875" style="15" bestFit="1" customWidth="1"/>
    <col min="5379" max="5379" width="15.6640625" style="15" bestFit="1" customWidth="1"/>
    <col min="5380" max="5380" width="3" style="15" bestFit="1" customWidth="1"/>
    <col min="5381" max="5385" width="18.88671875" style="15" customWidth="1"/>
    <col min="5386" max="5632" width="9.109375" style="15"/>
    <col min="5633" max="5633" width="10.33203125" style="15" customWidth="1"/>
    <col min="5634" max="5634" width="10.88671875" style="15" bestFit="1" customWidth="1"/>
    <col min="5635" max="5635" width="15.6640625" style="15" bestFit="1" customWidth="1"/>
    <col min="5636" max="5636" width="3" style="15" bestFit="1" customWidth="1"/>
    <col min="5637" max="5641" width="18.88671875" style="15" customWidth="1"/>
    <col min="5642" max="5888" width="9.109375" style="15"/>
    <col min="5889" max="5889" width="10.33203125" style="15" customWidth="1"/>
    <col min="5890" max="5890" width="10.88671875" style="15" bestFit="1" customWidth="1"/>
    <col min="5891" max="5891" width="15.6640625" style="15" bestFit="1" customWidth="1"/>
    <col min="5892" max="5892" width="3" style="15" bestFit="1" customWidth="1"/>
    <col min="5893" max="5897" width="18.88671875" style="15" customWidth="1"/>
    <col min="5898" max="6144" width="9.109375" style="15"/>
    <col min="6145" max="6145" width="10.33203125" style="15" customWidth="1"/>
    <col min="6146" max="6146" width="10.88671875" style="15" bestFit="1" customWidth="1"/>
    <col min="6147" max="6147" width="15.6640625" style="15" bestFit="1" customWidth="1"/>
    <col min="6148" max="6148" width="3" style="15" bestFit="1" customWidth="1"/>
    <col min="6149" max="6153" width="18.88671875" style="15" customWidth="1"/>
    <col min="6154" max="6400" width="9.109375" style="15"/>
    <col min="6401" max="6401" width="10.33203125" style="15" customWidth="1"/>
    <col min="6402" max="6402" width="10.88671875" style="15" bestFit="1" customWidth="1"/>
    <col min="6403" max="6403" width="15.6640625" style="15" bestFit="1" customWidth="1"/>
    <col min="6404" max="6404" width="3" style="15" bestFit="1" customWidth="1"/>
    <col min="6405" max="6409" width="18.88671875" style="15" customWidth="1"/>
    <col min="6410" max="6656" width="9.109375" style="15"/>
    <col min="6657" max="6657" width="10.33203125" style="15" customWidth="1"/>
    <col min="6658" max="6658" width="10.88671875" style="15" bestFit="1" customWidth="1"/>
    <col min="6659" max="6659" width="15.6640625" style="15" bestFit="1" customWidth="1"/>
    <col min="6660" max="6660" width="3" style="15" bestFit="1" customWidth="1"/>
    <col min="6661" max="6665" width="18.88671875" style="15" customWidth="1"/>
    <col min="6666" max="6912" width="9.109375" style="15"/>
    <col min="6913" max="6913" width="10.33203125" style="15" customWidth="1"/>
    <col min="6914" max="6914" width="10.88671875" style="15" bestFit="1" customWidth="1"/>
    <col min="6915" max="6915" width="15.6640625" style="15" bestFit="1" customWidth="1"/>
    <col min="6916" max="6916" width="3" style="15" bestFit="1" customWidth="1"/>
    <col min="6917" max="6921" width="18.88671875" style="15" customWidth="1"/>
    <col min="6922" max="7168" width="9.109375" style="15"/>
    <col min="7169" max="7169" width="10.33203125" style="15" customWidth="1"/>
    <col min="7170" max="7170" width="10.88671875" style="15" bestFit="1" customWidth="1"/>
    <col min="7171" max="7171" width="15.6640625" style="15" bestFit="1" customWidth="1"/>
    <col min="7172" max="7172" width="3" style="15" bestFit="1" customWidth="1"/>
    <col min="7173" max="7177" width="18.88671875" style="15" customWidth="1"/>
    <col min="7178" max="7424" width="9.109375" style="15"/>
    <col min="7425" max="7425" width="10.33203125" style="15" customWidth="1"/>
    <col min="7426" max="7426" width="10.88671875" style="15" bestFit="1" customWidth="1"/>
    <col min="7427" max="7427" width="15.6640625" style="15" bestFit="1" customWidth="1"/>
    <col min="7428" max="7428" width="3" style="15" bestFit="1" customWidth="1"/>
    <col min="7429" max="7433" width="18.88671875" style="15" customWidth="1"/>
    <col min="7434" max="7680" width="9.109375" style="15"/>
    <col min="7681" max="7681" width="10.33203125" style="15" customWidth="1"/>
    <col min="7682" max="7682" width="10.88671875" style="15" bestFit="1" customWidth="1"/>
    <col min="7683" max="7683" width="15.6640625" style="15" bestFit="1" customWidth="1"/>
    <col min="7684" max="7684" width="3" style="15" bestFit="1" customWidth="1"/>
    <col min="7685" max="7689" width="18.88671875" style="15" customWidth="1"/>
    <col min="7690" max="7936" width="9.109375" style="15"/>
    <col min="7937" max="7937" width="10.33203125" style="15" customWidth="1"/>
    <col min="7938" max="7938" width="10.88671875" style="15" bestFit="1" customWidth="1"/>
    <col min="7939" max="7939" width="15.6640625" style="15" bestFit="1" customWidth="1"/>
    <col min="7940" max="7940" width="3" style="15" bestFit="1" customWidth="1"/>
    <col min="7941" max="7945" width="18.88671875" style="15" customWidth="1"/>
    <col min="7946" max="8192" width="9.109375" style="15"/>
    <col min="8193" max="8193" width="10.33203125" style="15" customWidth="1"/>
    <col min="8194" max="8194" width="10.88671875" style="15" bestFit="1" customWidth="1"/>
    <col min="8195" max="8195" width="15.6640625" style="15" bestFit="1" customWidth="1"/>
    <col min="8196" max="8196" width="3" style="15" bestFit="1" customWidth="1"/>
    <col min="8197" max="8201" width="18.88671875" style="15" customWidth="1"/>
    <col min="8202" max="8448" width="9.109375" style="15"/>
    <col min="8449" max="8449" width="10.33203125" style="15" customWidth="1"/>
    <col min="8450" max="8450" width="10.88671875" style="15" bestFit="1" customWidth="1"/>
    <col min="8451" max="8451" width="15.6640625" style="15" bestFit="1" customWidth="1"/>
    <col min="8452" max="8452" width="3" style="15" bestFit="1" customWidth="1"/>
    <col min="8453" max="8457" width="18.88671875" style="15" customWidth="1"/>
    <col min="8458" max="8704" width="9.109375" style="15"/>
    <col min="8705" max="8705" width="10.33203125" style="15" customWidth="1"/>
    <col min="8706" max="8706" width="10.88671875" style="15" bestFit="1" customWidth="1"/>
    <col min="8707" max="8707" width="15.6640625" style="15" bestFit="1" customWidth="1"/>
    <col min="8708" max="8708" width="3" style="15" bestFit="1" customWidth="1"/>
    <col min="8709" max="8713" width="18.88671875" style="15" customWidth="1"/>
    <col min="8714" max="8960" width="9.109375" style="15"/>
    <col min="8961" max="8961" width="10.33203125" style="15" customWidth="1"/>
    <col min="8962" max="8962" width="10.88671875" style="15" bestFit="1" customWidth="1"/>
    <col min="8963" max="8963" width="15.6640625" style="15" bestFit="1" customWidth="1"/>
    <col min="8964" max="8964" width="3" style="15" bestFit="1" customWidth="1"/>
    <col min="8965" max="8969" width="18.88671875" style="15" customWidth="1"/>
    <col min="8970" max="9216" width="9.109375" style="15"/>
    <col min="9217" max="9217" width="10.33203125" style="15" customWidth="1"/>
    <col min="9218" max="9218" width="10.88671875" style="15" bestFit="1" customWidth="1"/>
    <col min="9219" max="9219" width="15.6640625" style="15" bestFit="1" customWidth="1"/>
    <col min="9220" max="9220" width="3" style="15" bestFit="1" customWidth="1"/>
    <col min="9221" max="9225" width="18.88671875" style="15" customWidth="1"/>
    <col min="9226" max="9472" width="9.109375" style="15"/>
    <col min="9473" max="9473" width="10.33203125" style="15" customWidth="1"/>
    <col min="9474" max="9474" width="10.88671875" style="15" bestFit="1" customWidth="1"/>
    <col min="9475" max="9475" width="15.6640625" style="15" bestFit="1" customWidth="1"/>
    <col min="9476" max="9476" width="3" style="15" bestFit="1" customWidth="1"/>
    <col min="9477" max="9481" width="18.88671875" style="15" customWidth="1"/>
    <col min="9482" max="9728" width="9.109375" style="15"/>
    <col min="9729" max="9729" width="10.33203125" style="15" customWidth="1"/>
    <col min="9730" max="9730" width="10.88671875" style="15" bestFit="1" customWidth="1"/>
    <col min="9731" max="9731" width="15.6640625" style="15" bestFit="1" customWidth="1"/>
    <col min="9732" max="9732" width="3" style="15" bestFit="1" customWidth="1"/>
    <col min="9733" max="9737" width="18.88671875" style="15" customWidth="1"/>
    <col min="9738" max="9984" width="9.109375" style="15"/>
    <col min="9985" max="9985" width="10.33203125" style="15" customWidth="1"/>
    <col min="9986" max="9986" width="10.88671875" style="15" bestFit="1" customWidth="1"/>
    <col min="9987" max="9987" width="15.6640625" style="15" bestFit="1" customWidth="1"/>
    <col min="9988" max="9988" width="3" style="15" bestFit="1" customWidth="1"/>
    <col min="9989" max="9993" width="18.88671875" style="15" customWidth="1"/>
    <col min="9994" max="10240" width="9.109375" style="15"/>
    <col min="10241" max="10241" width="10.33203125" style="15" customWidth="1"/>
    <col min="10242" max="10242" width="10.88671875" style="15" bestFit="1" customWidth="1"/>
    <col min="10243" max="10243" width="15.6640625" style="15" bestFit="1" customWidth="1"/>
    <col min="10244" max="10244" width="3" style="15" bestFit="1" customWidth="1"/>
    <col min="10245" max="10249" width="18.88671875" style="15" customWidth="1"/>
    <col min="10250" max="10496" width="9.109375" style="15"/>
    <col min="10497" max="10497" width="10.33203125" style="15" customWidth="1"/>
    <col min="10498" max="10498" width="10.88671875" style="15" bestFit="1" customWidth="1"/>
    <col min="10499" max="10499" width="15.6640625" style="15" bestFit="1" customWidth="1"/>
    <col min="10500" max="10500" width="3" style="15" bestFit="1" customWidth="1"/>
    <col min="10501" max="10505" width="18.88671875" style="15" customWidth="1"/>
    <col min="10506" max="10752" width="9.109375" style="15"/>
    <col min="10753" max="10753" width="10.33203125" style="15" customWidth="1"/>
    <col min="10754" max="10754" width="10.88671875" style="15" bestFit="1" customWidth="1"/>
    <col min="10755" max="10755" width="15.6640625" style="15" bestFit="1" customWidth="1"/>
    <col min="10756" max="10756" width="3" style="15" bestFit="1" customWidth="1"/>
    <col min="10757" max="10761" width="18.88671875" style="15" customWidth="1"/>
    <col min="10762" max="11008" width="9.109375" style="15"/>
    <col min="11009" max="11009" width="10.33203125" style="15" customWidth="1"/>
    <col min="11010" max="11010" width="10.88671875" style="15" bestFit="1" customWidth="1"/>
    <col min="11011" max="11011" width="15.6640625" style="15" bestFit="1" customWidth="1"/>
    <col min="11012" max="11012" width="3" style="15" bestFit="1" customWidth="1"/>
    <col min="11013" max="11017" width="18.88671875" style="15" customWidth="1"/>
    <col min="11018" max="11264" width="9.109375" style="15"/>
    <col min="11265" max="11265" width="10.33203125" style="15" customWidth="1"/>
    <col min="11266" max="11266" width="10.88671875" style="15" bestFit="1" customWidth="1"/>
    <col min="11267" max="11267" width="15.6640625" style="15" bestFit="1" customWidth="1"/>
    <col min="11268" max="11268" width="3" style="15" bestFit="1" customWidth="1"/>
    <col min="11269" max="11273" width="18.88671875" style="15" customWidth="1"/>
    <col min="11274" max="11520" width="9.109375" style="15"/>
    <col min="11521" max="11521" width="10.33203125" style="15" customWidth="1"/>
    <col min="11522" max="11522" width="10.88671875" style="15" bestFit="1" customWidth="1"/>
    <col min="11523" max="11523" width="15.6640625" style="15" bestFit="1" customWidth="1"/>
    <col min="11524" max="11524" width="3" style="15" bestFit="1" customWidth="1"/>
    <col min="11525" max="11529" width="18.88671875" style="15" customWidth="1"/>
    <col min="11530" max="11776" width="9.109375" style="15"/>
    <col min="11777" max="11777" width="10.33203125" style="15" customWidth="1"/>
    <col min="11778" max="11778" width="10.88671875" style="15" bestFit="1" customWidth="1"/>
    <col min="11779" max="11779" width="15.6640625" style="15" bestFit="1" customWidth="1"/>
    <col min="11780" max="11780" width="3" style="15" bestFit="1" customWidth="1"/>
    <col min="11781" max="11785" width="18.88671875" style="15" customWidth="1"/>
    <col min="11786" max="12032" width="9.109375" style="15"/>
    <col min="12033" max="12033" width="10.33203125" style="15" customWidth="1"/>
    <col min="12034" max="12034" width="10.88671875" style="15" bestFit="1" customWidth="1"/>
    <col min="12035" max="12035" width="15.6640625" style="15" bestFit="1" customWidth="1"/>
    <col min="12036" max="12036" width="3" style="15" bestFit="1" customWidth="1"/>
    <col min="12037" max="12041" width="18.88671875" style="15" customWidth="1"/>
    <col min="12042" max="12288" width="9.109375" style="15"/>
    <col min="12289" max="12289" width="10.33203125" style="15" customWidth="1"/>
    <col min="12290" max="12290" width="10.88671875" style="15" bestFit="1" customWidth="1"/>
    <col min="12291" max="12291" width="15.6640625" style="15" bestFit="1" customWidth="1"/>
    <col min="12292" max="12292" width="3" style="15" bestFit="1" customWidth="1"/>
    <col min="12293" max="12297" width="18.88671875" style="15" customWidth="1"/>
    <col min="12298" max="12544" width="9.109375" style="15"/>
    <col min="12545" max="12545" width="10.33203125" style="15" customWidth="1"/>
    <col min="12546" max="12546" width="10.88671875" style="15" bestFit="1" customWidth="1"/>
    <col min="12547" max="12547" width="15.6640625" style="15" bestFit="1" customWidth="1"/>
    <col min="12548" max="12548" width="3" style="15" bestFit="1" customWidth="1"/>
    <col min="12549" max="12553" width="18.88671875" style="15" customWidth="1"/>
    <col min="12554" max="12800" width="9.109375" style="15"/>
    <col min="12801" max="12801" width="10.33203125" style="15" customWidth="1"/>
    <col min="12802" max="12802" width="10.88671875" style="15" bestFit="1" customWidth="1"/>
    <col min="12803" max="12803" width="15.6640625" style="15" bestFit="1" customWidth="1"/>
    <col min="12804" max="12804" width="3" style="15" bestFit="1" customWidth="1"/>
    <col min="12805" max="12809" width="18.88671875" style="15" customWidth="1"/>
    <col min="12810" max="13056" width="9.109375" style="15"/>
    <col min="13057" max="13057" width="10.33203125" style="15" customWidth="1"/>
    <col min="13058" max="13058" width="10.88671875" style="15" bestFit="1" customWidth="1"/>
    <col min="13059" max="13059" width="15.6640625" style="15" bestFit="1" customWidth="1"/>
    <col min="13060" max="13060" width="3" style="15" bestFit="1" customWidth="1"/>
    <col min="13061" max="13065" width="18.88671875" style="15" customWidth="1"/>
    <col min="13066" max="13312" width="9.109375" style="15"/>
    <col min="13313" max="13313" width="10.33203125" style="15" customWidth="1"/>
    <col min="13314" max="13314" width="10.88671875" style="15" bestFit="1" customWidth="1"/>
    <col min="13315" max="13315" width="15.6640625" style="15" bestFit="1" customWidth="1"/>
    <col min="13316" max="13316" width="3" style="15" bestFit="1" customWidth="1"/>
    <col min="13317" max="13321" width="18.88671875" style="15" customWidth="1"/>
    <col min="13322" max="13568" width="9.109375" style="15"/>
    <col min="13569" max="13569" width="10.33203125" style="15" customWidth="1"/>
    <col min="13570" max="13570" width="10.88671875" style="15" bestFit="1" customWidth="1"/>
    <col min="13571" max="13571" width="15.6640625" style="15" bestFit="1" customWidth="1"/>
    <col min="13572" max="13572" width="3" style="15" bestFit="1" customWidth="1"/>
    <col min="13573" max="13577" width="18.88671875" style="15" customWidth="1"/>
    <col min="13578" max="13824" width="9.109375" style="15"/>
    <col min="13825" max="13825" width="10.33203125" style="15" customWidth="1"/>
    <col min="13826" max="13826" width="10.88671875" style="15" bestFit="1" customWidth="1"/>
    <col min="13827" max="13827" width="15.6640625" style="15" bestFit="1" customWidth="1"/>
    <col min="13828" max="13828" width="3" style="15" bestFit="1" customWidth="1"/>
    <col min="13829" max="13833" width="18.88671875" style="15" customWidth="1"/>
    <col min="13834" max="14080" width="9.109375" style="15"/>
    <col min="14081" max="14081" width="10.33203125" style="15" customWidth="1"/>
    <col min="14082" max="14082" width="10.88671875" style="15" bestFit="1" customWidth="1"/>
    <col min="14083" max="14083" width="15.6640625" style="15" bestFit="1" customWidth="1"/>
    <col min="14084" max="14084" width="3" style="15" bestFit="1" customWidth="1"/>
    <col min="14085" max="14089" width="18.88671875" style="15" customWidth="1"/>
    <col min="14090" max="14336" width="9.109375" style="15"/>
    <col min="14337" max="14337" width="10.33203125" style="15" customWidth="1"/>
    <col min="14338" max="14338" width="10.88671875" style="15" bestFit="1" customWidth="1"/>
    <col min="14339" max="14339" width="15.6640625" style="15" bestFit="1" customWidth="1"/>
    <col min="14340" max="14340" width="3" style="15" bestFit="1" customWidth="1"/>
    <col min="14341" max="14345" width="18.88671875" style="15" customWidth="1"/>
    <col min="14346" max="14592" width="9.109375" style="15"/>
    <col min="14593" max="14593" width="10.33203125" style="15" customWidth="1"/>
    <col min="14594" max="14594" width="10.88671875" style="15" bestFit="1" customWidth="1"/>
    <col min="14595" max="14595" width="15.6640625" style="15" bestFit="1" customWidth="1"/>
    <col min="14596" max="14596" width="3" style="15" bestFit="1" customWidth="1"/>
    <col min="14597" max="14601" width="18.88671875" style="15" customWidth="1"/>
    <col min="14602" max="14848" width="9.109375" style="15"/>
    <col min="14849" max="14849" width="10.33203125" style="15" customWidth="1"/>
    <col min="14850" max="14850" width="10.88671875" style="15" bestFit="1" customWidth="1"/>
    <col min="14851" max="14851" width="15.6640625" style="15" bestFit="1" customWidth="1"/>
    <col min="14852" max="14852" width="3" style="15" bestFit="1" customWidth="1"/>
    <col min="14853" max="14857" width="18.88671875" style="15" customWidth="1"/>
    <col min="14858" max="15104" width="9.109375" style="15"/>
    <col min="15105" max="15105" width="10.33203125" style="15" customWidth="1"/>
    <col min="15106" max="15106" width="10.88671875" style="15" bestFit="1" customWidth="1"/>
    <col min="15107" max="15107" width="15.6640625" style="15" bestFit="1" customWidth="1"/>
    <col min="15108" max="15108" width="3" style="15" bestFit="1" customWidth="1"/>
    <col min="15109" max="15113" width="18.88671875" style="15" customWidth="1"/>
    <col min="15114" max="15360" width="9.109375" style="15"/>
    <col min="15361" max="15361" width="10.33203125" style="15" customWidth="1"/>
    <col min="15362" max="15362" width="10.88671875" style="15" bestFit="1" customWidth="1"/>
    <col min="15363" max="15363" width="15.6640625" style="15" bestFit="1" customWidth="1"/>
    <col min="15364" max="15364" width="3" style="15" bestFit="1" customWidth="1"/>
    <col min="15365" max="15369" width="18.88671875" style="15" customWidth="1"/>
    <col min="15370" max="15616" width="9.109375" style="15"/>
    <col min="15617" max="15617" width="10.33203125" style="15" customWidth="1"/>
    <col min="15618" max="15618" width="10.88671875" style="15" bestFit="1" customWidth="1"/>
    <col min="15619" max="15619" width="15.6640625" style="15" bestFit="1" customWidth="1"/>
    <col min="15620" max="15620" width="3" style="15" bestFit="1" customWidth="1"/>
    <col min="15621" max="15625" width="18.88671875" style="15" customWidth="1"/>
    <col min="15626" max="15872" width="9.109375" style="15"/>
    <col min="15873" max="15873" width="10.33203125" style="15" customWidth="1"/>
    <col min="15874" max="15874" width="10.88671875" style="15" bestFit="1" customWidth="1"/>
    <col min="15875" max="15875" width="15.6640625" style="15" bestFit="1" customWidth="1"/>
    <col min="15876" max="15876" width="3" style="15" bestFit="1" customWidth="1"/>
    <col min="15877" max="15881" width="18.88671875" style="15" customWidth="1"/>
    <col min="15882" max="16128" width="9.109375" style="15"/>
    <col min="16129" max="16129" width="10.33203125" style="15" customWidth="1"/>
    <col min="16130" max="16130" width="10.88671875" style="15" bestFit="1" customWidth="1"/>
    <col min="16131" max="16131" width="15.6640625" style="15" bestFit="1" customWidth="1"/>
    <col min="16132" max="16132" width="3" style="15" bestFit="1" customWidth="1"/>
    <col min="16133" max="16137" width="18.88671875" style="15" customWidth="1"/>
    <col min="16138" max="16384" width="9.109375" style="15"/>
  </cols>
  <sheetData>
    <row r="1" spans="1:13" x14ac:dyDescent="0.3">
      <c r="C1" s="40"/>
      <c r="E1" s="41"/>
      <c r="J1" s="52" t="s">
        <v>44</v>
      </c>
      <c r="K1" s="52"/>
      <c r="L1" s="52"/>
      <c r="M1" s="52"/>
    </row>
    <row r="2" spans="1:13" x14ac:dyDescent="0.3">
      <c r="C2" s="40"/>
      <c r="E2" s="41"/>
      <c r="J2" s="46"/>
      <c r="K2" s="38" t="s">
        <v>22</v>
      </c>
      <c r="L2" s="38" t="s">
        <v>23</v>
      </c>
    </row>
    <row r="3" spans="1:13" ht="15" thickBot="1" x14ac:dyDescent="0.35">
      <c r="C3" s="40"/>
      <c r="E3" s="41"/>
      <c r="J3" s="41"/>
    </row>
    <row r="4" spans="1:13" ht="15" thickBot="1" x14ac:dyDescent="0.35">
      <c r="A4" s="14"/>
      <c r="C4" s="40"/>
      <c r="E4" s="41"/>
      <c r="J4" s="49" t="s">
        <v>45</v>
      </c>
      <c r="K4" s="50"/>
      <c r="L4" s="50"/>
      <c r="M4" s="51"/>
    </row>
    <row r="5" spans="1:13" ht="76.5" customHeight="1" x14ac:dyDescent="0.3">
      <c r="A5" s="18" t="s">
        <v>4</v>
      </c>
      <c r="B5" s="18" t="s">
        <v>5</v>
      </c>
      <c r="C5" s="18" t="s">
        <v>6</v>
      </c>
      <c r="D5" s="18" t="s">
        <v>7</v>
      </c>
      <c r="E5" s="19" t="s">
        <v>27</v>
      </c>
      <c r="F5" s="20" t="s">
        <v>28</v>
      </c>
      <c r="G5" s="20" t="s">
        <v>29</v>
      </c>
      <c r="H5" s="20" t="s">
        <v>30</v>
      </c>
      <c r="I5" s="21" t="s">
        <v>31</v>
      </c>
      <c r="J5" s="36" t="s">
        <v>46</v>
      </c>
      <c r="K5" s="36" t="s">
        <v>47</v>
      </c>
      <c r="L5" s="36" t="s">
        <v>48</v>
      </c>
      <c r="M5" s="36" t="s">
        <v>49</v>
      </c>
    </row>
    <row r="6" spans="1:13" x14ac:dyDescent="0.3">
      <c r="A6" s="47">
        <v>2018</v>
      </c>
      <c r="B6" s="22" t="s">
        <v>32</v>
      </c>
      <c r="C6" s="42">
        <v>17986229.370000243</v>
      </c>
      <c r="D6" s="15">
        <v>1</v>
      </c>
      <c r="E6" s="43">
        <v>26008560.167852491</v>
      </c>
      <c r="F6" s="23">
        <v>0.69155036856795571</v>
      </c>
      <c r="G6" s="34">
        <v>0.81580541720265098</v>
      </c>
      <c r="H6" s="35">
        <v>0.99999784925337787</v>
      </c>
      <c r="I6" s="24">
        <v>0.81580717179716999</v>
      </c>
      <c r="J6" s="33">
        <v>61</v>
      </c>
      <c r="K6" s="32">
        <f>TREND($C$6:$C$65,$D$6:$D$65,J6,TRUE)</f>
        <v>25272904.819677897</v>
      </c>
      <c r="L6" s="22" t="s">
        <v>32</v>
      </c>
      <c r="M6" s="39">
        <f>K6*I6</f>
        <v>20617817.004040491</v>
      </c>
    </row>
    <row r="7" spans="1:13" x14ac:dyDescent="0.3">
      <c r="B7" s="25" t="s">
        <v>33</v>
      </c>
      <c r="C7" s="44">
        <v>23571964.820000019</v>
      </c>
      <c r="D7" s="15">
        <v>2</v>
      </c>
      <c r="E7" s="43">
        <v>25996299.245382912</v>
      </c>
      <c r="F7" s="23">
        <v>0.90674309437280887</v>
      </c>
      <c r="G7" s="34">
        <v>0.91730718347708273</v>
      </c>
      <c r="H7" s="26"/>
      <c r="I7" s="24">
        <v>0.91730915637665222</v>
      </c>
      <c r="J7" s="33">
        <v>62</v>
      </c>
      <c r="K7" s="32">
        <f t="shared" ref="K7:K32" si="0">TREND($C$6:$C$65,$D$6:$D$65,J7,TRUE)</f>
        <v>25260643.897208322</v>
      </c>
      <c r="L7" s="25" t="s">
        <v>33</v>
      </c>
      <c r="M7" s="39">
        <f t="shared" ref="M7:M17" si="1">K7*I7</f>
        <v>23171819.942879193</v>
      </c>
    </row>
    <row r="8" spans="1:13" x14ac:dyDescent="0.3">
      <c r="B8" s="25" t="s">
        <v>34</v>
      </c>
      <c r="C8" s="44">
        <v>25537589.450000044</v>
      </c>
      <c r="D8" s="15">
        <v>3</v>
      </c>
      <c r="E8" s="43">
        <v>25984038.322913337</v>
      </c>
      <c r="F8" s="23">
        <v>0.98281834150007374</v>
      </c>
      <c r="G8" s="34">
        <v>1.062546823849162</v>
      </c>
      <c r="H8" s="26"/>
      <c r="I8" s="24">
        <v>1.0625491091230692</v>
      </c>
      <c r="J8" s="33">
        <v>63</v>
      </c>
      <c r="K8" s="32">
        <f t="shared" si="0"/>
        <v>25248382.974738743</v>
      </c>
      <c r="L8" s="25" t="s">
        <v>34</v>
      </c>
      <c r="M8" s="39">
        <f t="shared" si="1"/>
        <v>26827646.836606719</v>
      </c>
    </row>
    <row r="9" spans="1:13" x14ac:dyDescent="0.3">
      <c r="B9" s="25" t="s">
        <v>35</v>
      </c>
      <c r="C9" s="44">
        <v>24630951.379999932</v>
      </c>
      <c r="D9" s="15">
        <v>4</v>
      </c>
      <c r="E9" s="43">
        <v>25971777.400443759</v>
      </c>
      <c r="F9" s="23">
        <v>0.94837372892234484</v>
      </c>
      <c r="G9" s="34">
        <v>1.0526602109272429</v>
      </c>
      <c r="H9" s="26"/>
      <c r="I9" s="24">
        <v>1.0526624749375051</v>
      </c>
      <c r="J9" s="33">
        <v>64</v>
      </c>
      <c r="K9" s="32">
        <f t="shared" si="0"/>
        <v>25236122.052269168</v>
      </c>
      <c r="L9" s="25" t="s">
        <v>35</v>
      </c>
      <c r="M9" s="39">
        <f t="shared" si="1"/>
        <v>26565118.697366614</v>
      </c>
    </row>
    <row r="10" spans="1:13" x14ac:dyDescent="0.3">
      <c r="B10" s="25" t="s">
        <v>36</v>
      </c>
      <c r="C10" s="44">
        <v>24429696.26000024</v>
      </c>
      <c r="D10" s="15">
        <v>5</v>
      </c>
      <c r="E10" s="43">
        <v>25959516.477974184</v>
      </c>
      <c r="F10" s="23">
        <v>0.94106900183322184</v>
      </c>
      <c r="G10" s="34">
        <v>1.0494657762611381</v>
      </c>
      <c r="H10" s="26"/>
      <c r="I10" s="24">
        <v>1.0494680334009661</v>
      </c>
      <c r="J10" s="33">
        <v>65</v>
      </c>
      <c r="K10" s="32">
        <f t="shared" si="0"/>
        <v>25223861.129799593</v>
      </c>
      <c r="L10" s="25" t="s">
        <v>36</v>
      </c>
      <c r="M10" s="39">
        <f t="shared" si="1"/>
        <v>26471635.934669849</v>
      </c>
    </row>
    <row r="11" spans="1:13" x14ac:dyDescent="0.3">
      <c r="A11" s="27"/>
      <c r="B11" s="25" t="s">
        <v>37</v>
      </c>
      <c r="C11" s="44">
        <v>26116377.220000144</v>
      </c>
      <c r="D11" s="15">
        <v>6</v>
      </c>
      <c r="E11" s="43">
        <v>25947255.555504605</v>
      </c>
      <c r="F11" s="23">
        <v>1.0065179018310344</v>
      </c>
      <c r="G11" s="34">
        <v>1.1019677150725218</v>
      </c>
      <c r="H11" s="26"/>
      <c r="I11" s="24">
        <v>1.1019700851309602</v>
      </c>
      <c r="J11" s="33">
        <v>66</v>
      </c>
      <c r="K11" s="32">
        <f t="shared" si="0"/>
        <v>25211600.207330015</v>
      </c>
      <c r="L11" s="25" t="s">
        <v>37</v>
      </c>
      <c r="M11" s="39">
        <f t="shared" si="1"/>
        <v>27782429.226759188</v>
      </c>
    </row>
    <row r="12" spans="1:13" x14ac:dyDescent="0.3">
      <c r="A12" s="27"/>
      <c r="B12" s="25" t="s">
        <v>38</v>
      </c>
      <c r="C12" s="44">
        <v>27931500.840000022</v>
      </c>
      <c r="D12" s="15">
        <v>7</v>
      </c>
      <c r="E12" s="43">
        <v>25934994.63303503</v>
      </c>
      <c r="F12" s="23">
        <v>1.0769811690811733</v>
      </c>
      <c r="G12" s="34">
        <v>1.08081209320871</v>
      </c>
      <c r="H12" s="26"/>
      <c r="I12" s="24">
        <v>1.0808144177666681</v>
      </c>
      <c r="J12" s="33">
        <v>67</v>
      </c>
      <c r="K12" s="32">
        <f t="shared" si="0"/>
        <v>25199339.28486044</v>
      </c>
      <c r="L12" s="25" t="s">
        <v>38</v>
      </c>
      <c r="M12" s="39">
        <f t="shared" si="1"/>
        <v>27235809.217271164</v>
      </c>
    </row>
    <row r="13" spans="1:13" x14ac:dyDescent="0.3">
      <c r="A13" s="27"/>
      <c r="B13" s="25" t="s">
        <v>39</v>
      </c>
      <c r="C13" s="44">
        <v>25914893.359999944</v>
      </c>
      <c r="D13" s="15">
        <v>8</v>
      </c>
      <c r="E13" s="43">
        <v>25922733.710565455</v>
      </c>
      <c r="F13" s="23">
        <v>0.99969754923793719</v>
      </c>
      <c r="G13" s="34">
        <v>1.0555273337412665</v>
      </c>
      <c r="H13" s="26"/>
      <c r="I13" s="24">
        <v>1.0555296039179967</v>
      </c>
      <c r="J13" s="33">
        <v>68</v>
      </c>
      <c r="K13" s="32">
        <f t="shared" si="0"/>
        <v>25187078.362390861</v>
      </c>
      <c r="L13" s="25" t="s">
        <v>39</v>
      </c>
      <c r="M13" s="39">
        <f t="shared" si="1"/>
        <v>26585706.847705968</v>
      </c>
    </row>
    <row r="14" spans="1:13" x14ac:dyDescent="0.3">
      <c r="A14" s="27"/>
      <c r="B14" s="25" t="s">
        <v>40</v>
      </c>
      <c r="C14" s="44">
        <v>24904130.080000129</v>
      </c>
      <c r="D14" s="15">
        <v>9</v>
      </c>
      <c r="E14" s="43">
        <v>25910472.788095877</v>
      </c>
      <c r="F14" s="23">
        <v>0.96116077401111355</v>
      </c>
      <c r="G14" s="34">
        <v>1.0008963978765435</v>
      </c>
      <c r="H14" s="26"/>
      <c r="I14" s="24">
        <v>1.0008985505557202</v>
      </c>
      <c r="J14" s="33">
        <v>69</v>
      </c>
      <c r="K14" s="32">
        <f t="shared" si="0"/>
        <v>25174817.439921286</v>
      </c>
      <c r="L14" s="25" t="s">
        <v>40</v>
      </c>
      <c r="M14" s="39">
        <f t="shared" si="1"/>
        <v>25197438.28612208</v>
      </c>
    </row>
    <row r="15" spans="1:13" x14ac:dyDescent="0.3">
      <c r="A15" s="27"/>
      <c r="B15" s="25" t="s">
        <v>41</v>
      </c>
      <c r="C15" s="44">
        <v>22360354.450000327</v>
      </c>
      <c r="D15" s="15">
        <v>10</v>
      </c>
      <c r="E15" s="43">
        <v>25898211.865626302</v>
      </c>
      <c r="F15" s="23">
        <v>0.86339375729945134</v>
      </c>
      <c r="G15" s="34">
        <v>0.96665768913595973</v>
      </c>
      <c r="H15" s="26"/>
      <c r="I15" s="24">
        <v>0.96665976817619093</v>
      </c>
      <c r="J15" s="33">
        <v>70</v>
      </c>
      <c r="K15" s="32">
        <f t="shared" si="0"/>
        <v>25162556.517451711</v>
      </c>
      <c r="L15" s="25" t="s">
        <v>41</v>
      </c>
      <c r="M15" s="39">
        <f t="shared" si="1"/>
        <v>24323631.049880173</v>
      </c>
    </row>
    <row r="16" spans="1:13" x14ac:dyDescent="0.3">
      <c r="A16" s="27"/>
      <c r="B16" s="25" t="s">
        <v>42</v>
      </c>
      <c r="C16" s="44">
        <v>23825298.739999592</v>
      </c>
      <c r="D16" s="15">
        <v>11</v>
      </c>
      <c r="E16" s="43">
        <v>25885950.943156723</v>
      </c>
      <c r="F16" s="23">
        <v>0.92039495834315144</v>
      </c>
      <c r="G16" s="34">
        <v>0.89081968578710491</v>
      </c>
      <c r="H16" s="26"/>
      <c r="I16" s="24">
        <v>0.89082160171865576</v>
      </c>
      <c r="J16" s="33">
        <v>71</v>
      </c>
      <c r="K16" s="32">
        <f t="shared" si="0"/>
        <v>25150295.594982132</v>
      </c>
      <c r="L16" s="25" t="s">
        <v>42</v>
      </c>
      <c r="M16" s="39">
        <f t="shared" si="1"/>
        <v>22404426.605619635</v>
      </c>
    </row>
    <row r="17" spans="1:13" ht="15" thickBot="1" x14ac:dyDescent="0.35">
      <c r="A17" s="28"/>
      <c r="B17" s="25" t="s">
        <v>43</v>
      </c>
      <c r="C17" s="44">
        <v>22241744.100000586</v>
      </c>
      <c r="D17" s="15">
        <v>12</v>
      </c>
      <c r="E17" s="43">
        <v>25873690.020687148</v>
      </c>
      <c r="F17" s="23">
        <v>0.85962783361079687</v>
      </c>
      <c r="G17" s="34">
        <v>1.0055078645011502</v>
      </c>
      <c r="H17" s="29"/>
      <c r="I17" s="24">
        <v>1.0055100270984445</v>
      </c>
      <c r="J17" s="33">
        <v>72</v>
      </c>
      <c r="K17" s="32">
        <f t="shared" si="0"/>
        <v>25138034.672512557</v>
      </c>
      <c r="L17" s="25" t="s">
        <v>43</v>
      </c>
      <c r="M17" s="39">
        <f t="shared" si="1"/>
        <v>25276545.924759738</v>
      </c>
    </row>
    <row r="18" spans="1:13" x14ac:dyDescent="0.3">
      <c r="A18" s="47">
        <v>2019</v>
      </c>
      <c r="B18" s="22" t="s">
        <v>32</v>
      </c>
      <c r="C18" s="42">
        <v>21149853.329999886</v>
      </c>
      <c r="D18" s="15">
        <v>13</v>
      </c>
      <c r="E18" s="43">
        <v>25861429.098217573</v>
      </c>
      <c r="F18" s="23">
        <v>0.8178145627481036</v>
      </c>
      <c r="J18" s="33">
        <v>73</v>
      </c>
      <c r="K18" s="32">
        <f t="shared" si="0"/>
        <v>25125773.750042979</v>
      </c>
      <c r="L18" s="22" t="s">
        <v>32</v>
      </c>
      <c r="M18" s="39">
        <f>K18*I6</f>
        <v>20497786.422238138</v>
      </c>
    </row>
    <row r="19" spans="1:13" x14ac:dyDescent="0.3">
      <c r="A19" s="27"/>
      <c r="B19" s="25" t="s">
        <v>33</v>
      </c>
      <c r="C19" s="44">
        <v>23770186.149999913</v>
      </c>
      <c r="D19" s="15">
        <v>14</v>
      </c>
      <c r="E19" s="43">
        <v>25849168.175747994</v>
      </c>
      <c r="F19" s="23">
        <v>0.91957257534891945</v>
      </c>
      <c r="J19" s="33">
        <v>74</v>
      </c>
      <c r="K19" s="32">
        <f t="shared" si="0"/>
        <v>25113512.827573404</v>
      </c>
      <c r="L19" s="25" t="s">
        <v>33</v>
      </c>
      <c r="M19" s="39">
        <f t="shared" ref="M19:M29" si="2">K19*I7</f>
        <v>23036855.265515592</v>
      </c>
    </row>
    <row r="20" spans="1:13" x14ac:dyDescent="0.3">
      <c r="A20" s="27"/>
      <c r="B20" s="25" t="s">
        <v>34</v>
      </c>
      <c r="C20" s="44">
        <v>29608386.439999919</v>
      </c>
      <c r="D20" s="15">
        <v>15</v>
      </c>
      <c r="E20" s="43">
        <v>25836907.253278419</v>
      </c>
      <c r="F20" s="23">
        <v>1.1459725480975647</v>
      </c>
      <c r="J20" s="33">
        <v>75</v>
      </c>
      <c r="K20" s="32">
        <f t="shared" si="0"/>
        <v>25101251.905103825</v>
      </c>
      <c r="L20" s="25" t="s">
        <v>34</v>
      </c>
      <c r="M20" s="39">
        <f t="shared" si="2"/>
        <v>26671312.849641815</v>
      </c>
    </row>
    <row r="21" spans="1:13" x14ac:dyDescent="0.3">
      <c r="A21" s="27"/>
      <c r="B21" s="25" t="s">
        <v>35</v>
      </c>
      <c r="C21" s="44">
        <v>28588548.319999907</v>
      </c>
      <c r="D21" s="15">
        <v>16</v>
      </c>
      <c r="E21" s="43">
        <v>25824646.330808841</v>
      </c>
      <c r="F21" s="23">
        <v>1.1070257440812936</v>
      </c>
      <c r="J21" s="33">
        <v>76</v>
      </c>
      <c r="K21" s="32">
        <f t="shared" si="0"/>
        <v>25088990.98263425</v>
      </c>
      <c r="L21" s="25" t="s">
        <v>35</v>
      </c>
      <c r="M21" s="39">
        <f t="shared" si="2"/>
        <v>26410239.341464516</v>
      </c>
    </row>
    <row r="22" spans="1:13" x14ac:dyDescent="0.3">
      <c r="A22" s="27"/>
      <c r="B22" s="25" t="s">
        <v>36</v>
      </c>
      <c r="C22" s="44">
        <v>29712035.849999875</v>
      </c>
      <c r="D22" s="15">
        <v>17</v>
      </c>
      <c r="E22" s="43">
        <v>25812385.408339266</v>
      </c>
      <c r="F22" s="23">
        <v>1.1510767168539464</v>
      </c>
      <c r="J22" s="33">
        <v>77</v>
      </c>
      <c r="K22" s="32">
        <f t="shared" si="0"/>
        <v>25076730.060164675</v>
      </c>
      <c r="L22" s="25" t="s">
        <v>36</v>
      </c>
      <c r="M22" s="39">
        <f t="shared" si="2"/>
        <v>26317226.580367912</v>
      </c>
    </row>
    <row r="23" spans="1:13" x14ac:dyDescent="0.3">
      <c r="A23" s="27"/>
      <c r="B23" s="25" t="s">
        <v>37</v>
      </c>
      <c r="C23" s="44">
        <v>31191793.009999838</v>
      </c>
      <c r="D23" s="15">
        <v>18</v>
      </c>
      <c r="E23" s="43">
        <v>25800124.485869687</v>
      </c>
      <c r="F23" s="23">
        <v>1.2089783918322983</v>
      </c>
      <c r="J23" s="33">
        <v>78</v>
      </c>
      <c r="K23" s="32">
        <f t="shared" si="0"/>
        <v>25064469.137695096</v>
      </c>
      <c r="L23" s="25" t="s">
        <v>37</v>
      </c>
      <c r="M23" s="39">
        <f t="shared" si="2"/>
        <v>27620295.189428188</v>
      </c>
    </row>
    <row r="24" spans="1:13" x14ac:dyDescent="0.3">
      <c r="A24" s="27"/>
      <c r="B24" s="25" t="s">
        <v>38</v>
      </c>
      <c r="C24" s="44">
        <v>28311729.799999893</v>
      </c>
      <c r="D24" s="15">
        <v>19</v>
      </c>
      <c r="E24" s="43">
        <v>25787863.563400112</v>
      </c>
      <c r="F24" s="23">
        <v>1.0978703113732082</v>
      </c>
      <c r="J24" s="33">
        <v>79</v>
      </c>
      <c r="K24" s="32">
        <f t="shared" si="0"/>
        <v>25052208.215225521</v>
      </c>
      <c r="L24" s="25" t="s">
        <v>38</v>
      </c>
      <c r="M24" s="39">
        <f t="shared" si="2"/>
        <v>27076787.835908312</v>
      </c>
    </row>
    <row r="25" spans="1:13" x14ac:dyDescent="0.3">
      <c r="A25" s="27"/>
      <c r="B25" s="25" t="s">
        <v>39</v>
      </c>
      <c r="C25" s="44">
        <v>27438261.909999844</v>
      </c>
      <c r="D25" s="15">
        <v>20</v>
      </c>
      <c r="E25" s="43">
        <v>25775602.640930537</v>
      </c>
      <c r="F25" s="23">
        <v>1.0645051559892174</v>
      </c>
      <c r="J25" s="33">
        <v>80</v>
      </c>
      <c r="K25" s="32">
        <f t="shared" si="0"/>
        <v>25039947.292755943</v>
      </c>
      <c r="L25" s="25" t="s">
        <v>39</v>
      </c>
      <c r="M25" s="39">
        <f t="shared" si="2"/>
        <v>26430405.648050193</v>
      </c>
    </row>
    <row r="26" spans="1:13" x14ac:dyDescent="0.3">
      <c r="A26" s="27"/>
      <c r="B26" s="25" t="s">
        <v>40</v>
      </c>
      <c r="C26" s="44">
        <v>26166318.549999885</v>
      </c>
      <c r="D26" s="15">
        <v>21</v>
      </c>
      <c r="E26" s="43">
        <v>25763341.718460958</v>
      </c>
      <c r="F26" s="23">
        <v>1.0156414814484322</v>
      </c>
      <c r="J26" s="33">
        <v>81</v>
      </c>
      <c r="K26" s="32">
        <f t="shared" si="0"/>
        <v>25027686.370286368</v>
      </c>
      <c r="L26" s="25" t="s">
        <v>40</v>
      </c>
      <c r="M26" s="39">
        <f t="shared" si="2"/>
        <v>25050175.01178278</v>
      </c>
    </row>
    <row r="27" spans="1:13" x14ac:dyDescent="0.3">
      <c r="A27" s="27"/>
      <c r="B27" s="25" t="s">
        <v>41</v>
      </c>
      <c r="C27" s="44">
        <v>25916207.469999935</v>
      </c>
      <c r="D27" s="15">
        <v>22</v>
      </c>
      <c r="E27" s="43">
        <v>25751080.795991383</v>
      </c>
      <c r="F27" s="23">
        <v>1.0064124172230571</v>
      </c>
      <c r="J27" s="33">
        <v>82</v>
      </c>
      <c r="K27" s="32">
        <f t="shared" si="0"/>
        <v>25015425.447816789</v>
      </c>
      <c r="L27" s="25" t="s">
        <v>41</v>
      </c>
      <c r="M27" s="39">
        <f t="shared" si="2"/>
        <v>24181405.364215363</v>
      </c>
    </row>
    <row r="28" spans="1:13" x14ac:dyDescent="0.3">
      <c r="A28" s="27"/>
      <c r="B28" s="25" t="s">
        <v>42</v>
      </c>
      <c r="C28" s="44">
        <v>23168085.769999787</v>
      </c>
      <c r="D28" s="15">
        <v>23</v>
      </c>
      <c r="E28" s="43">
        <v>25738819.873521805</v>
      </c>
      <c r="F28" s="23">
        <v>0.90012230101634927</v>
      </c>
      <c r="J28" s="33">
        <v>83</v>
      </c>
      <c r="K28" s="32">
        <f t="shared" si="0"/>
        <v>25003164.525347214</v>
      </c>
      <c r="L28" s="25" t="s">
        <v>42</v>
      </c>
      <c r="M28" s="39">
        <f t="shared" si="2"/>
        <v>22273359.070504878</v>
      </c>
    </row>
    <row r="29" spans="1:13" x14ac:dyDescent="0.3">
      <c r="A29" s="27"/>
      <c r="B29" s="25" t="s">
        <v>43</v>
      </c>
      <c r="C29" s="44">
        <v>27707908.819999915</v>
      </c>
      <c r="D29" s="15">
        <v>24</v>
      </c>
      <c r="E29" s="43">
        <v>25726558.95105223</v>
      </c>
      <c r="F29" s="23">
        <v>1.0770157358672581</v>
      </c>
      <c r="J29" s="33">
        <v>84</v>
      </c>
      <c r="K29" s="32">
        <f t="shared" si="0"/>
        <v>24990903.602877639</v>
      </c>
      <c r="L29" s="25" t="s">
        <v>43</v>
      </c>
      <c r="M29" s="39">
        <f t="shared" si="2"/>
        <v>25128604.158944108</v>
      </c>
    </row>
    <row r="30" spans="1:13" x14ac:dyDescent="0.3">
      <c r="A30" s="47">
        <v>2020</v>
      </c>
      <c r="B30" s="22" t="s">
        <v>32</v>
      </c>
      <c r="C30" s="42">
        <v>25379304.810000222</v>
      </c>
      <c r="D30" s="15">
        <v>25</v>
      </c>
      <c r="E30" s="43">
        <v>25714298.028582651</v>
      </c>
      <c r="F30" s="23">
        <v>0.98697249218275107</v>
      </c>
      <c r="J30" s="33">
        <v>85</v>
      </c>
      <c r="K30" s="32">
        <f t="shared" si="0"/>
        <v>24978642.680408061</v>
      </c>
      <c r="L30" s="22" t="s">
        <v>32</v>
      </c>
      <c r="M30" s="39">
        <f>K30*I6</f>
        <v>20377755.840435781</v>
      </c>
    </row>
    <row r="31" spans="1:13" x14ac:dyDescent="0.3">
      <c r="A31" s="27"/>
      <c r="B31" s="25" t="s">
        <v>33</v>
      </c>
      <c r="C31" s="44">
        <v>27823569.500000264</v>
      </c>
      <c r="D31" s="15">
        <v>26</v>
      </c>
      <c r="E31" s="43">
        <v>25702037.106113076</v>
      </c>
      <c r="F31" s="23">
        <v>1.0825433558098239</v>
      </c>
      <c r="J31" s="33">
        <v>86</v>
      </c>
      <c r="K31" s="32">
        <f t="shared" si="0"/>
        <v>24966381.757938486</v>
      </c>
      <c r="L31" s="25" t="s">
        <v>33</v>
      </c>
      <c r="M31" s="39">
        <f t="shared" ref="M31:M32" si="3">K31*I7</f>
        <v>22901890.588151991</v>
      </c>
    </row>
    <row r="32" spans="1:13" x14ac:dyDescent="0.3">
      <c r="A32" s="27"/>
      <c r="B32" s="25" t="s">
        <v>34</v>
      </c>
      <c r="C32" s="44">
        <v>28518039.220000032</v>
      </c>
      <c r="D32" s="15">
        <v>27</v>
      </c>
      <c r="E32" s="43">
        <v>25689776.183643501</v>
      </c>
      <c r="F32" s="23">
        <v>1.1100929418823535</v>
      </c>
      <c r="J32" s="33">
        <v>87</v>
      </c>
      <c r="K32" s="32">
        <f t="shared" si="0"/>
        <v>24954120.835468907</v>
      </c>
      <c r="L32" s="25" t="s">
        <v>34</v>
      </c>
      <c r="M32" s="39">
        <f t="shared" si="3"/>
        <v>26514978.862676907</v>
      </c>
    </row>
    <row r="33" spans="1:6" x14ac:dyDescent="0.3">
      <c r="A33" s="27"/>
      <c r="B33" s="25" t="s">
        <v>35</v>
      </c>
      <c r="C33" s="44">
        <v>33971885.660000049</v>
      </c>
      <c r="D33" s="15">
        <v>28</v>
      </c>
      <c r="E33" s="43">
        <v>25677515.261173923</v>
      </c>
      <c r="F33" s="23">
        <v>1.3230207562710616</v>
      </c>
    </row>
    <row r="34" spans="1:6" x14ac:dyDescent="0.3">
      <c r="A34" s="27"/>
      <c r="B34" s="25" t="s">
        <v>36</v>
      </c>
      <c r="C34" s="44">
        <v>31577080.979999781</v>
      </c>
      <c r="D34" s="15">
        <v>29</v>
      </c>
      <c r="E34" s="43">
        <v>25665254.338704348</v>
      </c>
      <c r="F34" s="23">
        <v>1.2303435829342293</v>
      </c>
    </row>
    <row r="35" spans="1:6" x14ac:dyDescent="0.3">
      <c r="A35" s="27"/>
      <c r="B35" s="25" t="s">
        <v>37</v>
      </c>
      <c r="C35" s="44">
        <v>29328611.009999774</v>
      </c>
      <c r="D35" s="15">
        <v>30</v>
      </c>
      <c r="E35" s="43">
        <v>25652993.416234769</v>
      </c>
      <c r="F35" s="23">
        <v>1.1432822101548139</v>
      </c>
    </row>
    <row r="36" spans="1:6" x14ac:dyDescent="0.3">
      <c r="A36" s="27"/>
      <c r="B36" s="25" t="s">
        <v>38</v>
      </c>
      <c r="C36" s="44">
        <v>34312920.33999972</v>
      </c>
      <c r="D36" s="15">
        <v>31</v>
      </c>
      <c r="E36" s="43">
        <v>25640732.493765194</v>
      </c>
      <c r="F36" s="23">
        <v>1.3382191927763085</v>
      </c>
    </row>
    <row r="37" spans="1:6" x14ac:dyDescent="0.3">
      <c r="A37" s="27"/>
      <c r="B37" s="25" t="s">
        <v>39</v>
      </c>
      <c r="C37" s="44">
        <v>31364477.729999848</v>
      </c>
      <c r="D37" s="15">
        <v>32</v>
      </c>
      <c r="E37" s="43">
        <v>25628471.571295619</v>
      </c>
      <c r="F37" s="23">
        <v>1.2238138213879546</v>
      </c>
    </row>
    <row r="38" spans="1:6" x14ac:dyDescent="0.3">
      <c r="A38" s="27"/>
      <c r="B38" s="25" t="s">
        <v>40</v>
      </c>
      <c r="C38" s="44">
        <v>29046432.429999951</v>
      </c>
      <c r="D38" s="15">
        <v>33</v>
      </c>
      <c r="E38" s="43">
        <v>25616210.64882604</v>
      </c>
      <c r="F38" s="23">
        <v>1.1339082438147858</v>
      </c>
    </row>
    <row r="39" spans="1:6" x14ac:dyDescent="0.3">
      <c r="A39" s="27"/>
      <c r="B39" s="25" t="s">
        <v>41</v>
      </c>
      <c r="C39" s="44">
        <v>27244171.430000003</v>
      </c>
      <c r="D39" s="15">
        <v>34</v>
      </c>
      <c r="E39" s="43">
        <v>25603949.726356465</v>
      </c>
      <c r="F39" s="23">
        <v>1.0640612765285626</v>
      </c>
    </row>
    <row r="40" spans="1:6" x14ac:dyDescent="0.3">
      <c r="A40" s="27"/>
      <c r="B40" s="25" t="s">
        <v>42</v>
      </c>
      <c r="C40" s="44">
        <v>24353445.570000127</v>
      </c>
      <c r="D40" s="15">
        <v>35</v>
      </c>
      <c r="E40" s="43">
        <v>25591688.803886887</v>
      </c>
      <c r="F40" s="23">
        <v>0.95161541532582661</v>
      </c>
    </row>
    <row r="41" spans="1:6" x14ac:dyDescent="0.3">
      <c r="A41" s="27"/>
      <c r="B41" s="25" t="s">
        <v>43</v>
      </c>
      <c r="C41" s="44">
        <v>25447524.880000181</v>
      </c>
      <c r="D41" s="15">
        <v>36</v>
      </c>
      <c r="E41" s="43">
        <v>25579427.881417312</v>
      </c>
      <c r="F41" s="23">
        <v>0.99484339516784293</v>
      </c>
    </row>
    <row r="42" spans="1:6" x14ac:dyDescent="0.3">
      <c r="A42" s="47">
        <v>2021</v>
      </c>
      <c r="B42" s="22" t="s">
        <v>32</v>
      </c>
      <c r="C42" s="42">
        <v>24255100.630000025</v>
      </c>
      <c r="D42" s="15">
        <v>37</v>
      </c>
      <c r="E42" s="43">
        <v>25567166.958947733</v>
      </c>
      <c r="F42" s="23">
        <v>0.94868159107911931</v>
      </c>
    </row>
    <row r="43" spans="1:6" x14ac:dyDescent="0.3">
      <c r="A43" s="27"/>
      <c r="B43" s="25" t="s">
        <v>33</v>
      </c>
      <c r="C43" s="44">
        <v>22391875.890000001</v>
      </c>
      <c r="D43" s="15">
        <v>38</v>
      </c>
      <c r="E43" s="43">
        <v>25554906.036478158</v>
      </c>
      <c r="F43" s="23">
        <v>0.87622610930507383</v>
      </c>
    </row>
    <row r="44" spans="1:6" x14ac:dyDescent="0.3">
      <c r="A44" s="27"/>
      <c r="B44" s="25" t="s">
        <v>34</v>
      </c>
      <c r="C44" s="44">
        <v>27902910.629999943</v>
      </c>
      <c r="D44" s="15">
        <v>39</v>
      </c>
      <c r="E44" s="43">
        <v>25542645.114008583</v>
      </c>
      <c r="F44" s="23">
        <v>1.0924048979836039</v>
      </c>
    </row>
    <row r="45" spans="1:6" x14ac:dyDescent="0.3">
      <c r="A45" s="27"/>
      <c r="B45" s="25" t="s">
        <v>35</v>
      </c>
      <c r="C45" s="44">
        <v>24102028.420000009</v>
      </c>
      <c r="D45" s="15">
        <v>40</v>
      </c>
      <c r="E45" s="43">
        <v>25530384.191539004</v>
      </c>
      <c r="F45" s="23">
        <v>0.94405271143501379</v>
      </c>
    </row>
    <row r="46" spans="1:6" x14ac:dyDescent="0.3">
      <c r="A46" s="27"/>
      <c r="B46" s="25" t="s">
        <v>36</v>
      </c>
      <c r="C46" s="44">
        <v>24939643.089999918</v>
      </c>
      <c r="D46" s="15">
        <v>41</v>
      </c>
      <c r="E46" s="43">
        <v>25518123.269069429</v>
      </c>
      <c r="F46" s="23">
        <v>0.9773306142865652</v>
      </c>
    </row>
    <row r="47" spans="1:6" x14ac:dyDescent="0.3">
      <c r="A47" s="27"/>
      <c r="B47" s="25" t="s">
        <v>37</v>
      </c>
      <c r="C47" s="44">
        <v>25401741.259999949</v>
      </c>
      <c r="D47" s="15">
        <v>42</v>
      </c>
      <c r="E47" s="43">
        <v>25505862.346599851</v>
      </c>
      <c r="F47" s="23">
        <v>0.99591775862407639</v>
      </c>
    </row>
    <row r="48" spans="1:6" x14ac:dyDescent="0.3">
      <c r="A48" s="27"/>
      <c r="B48" s="25" t="s">
        <v>38</v>
      </c>
      <c r="C48" s="44">
        <v>22817313.619999956</v>
      </c>
      <c r="D48" s="15">
        <v>43</v>
      </c>
      <c r="E48" s="43">
        <v>25493601.424130276</v>
      </c>
      <c r="F48" s="23">
        <v>0.89502119533424762</v>
      </c>
    </row>
    <row r="49" spans="1:6" x14ac:dyDescent="0.3">
      <c r="A49" s="27"/>
      <c r="B49" s="25" t="s">
        <v>39</v>
      </c>
      <c r="C49" s="44">
        <v>23554471.310000006</v>
      </c>
      <c r="D49" s="15">
        <v>44</v>
      </c>
      <c r="E49" s="43">
        <v>25481340.501660697</v>
      </c>
      <c r="F49" s="23">
        <v>0.92438116858353225</v>
      </c>
    </row>
    <row r="50" spans="1:6" x14ac:dyDescent="0.3">
      <c r="A50" s="27"/>
      <c r="B50" s="25" t="s">
        <v>40</v>
      </c>
      <c r="C50" s="44">
        <v>21219769.289999947</v>
      </c>
      <c r="D50" s="15">
        <v>45</v>
      </c>
      <c r="E50" s="43">
        <v>25469079.579191122</v>
      </c>
      <c r="F50" s="23">
        <v>0.83315807404901399</v>
      </c>
    </row>
    <row r="51" spans="1:6" x14ac:dyDescent="0.3">
      <c r="A51" s="27"/>
      <c r="B51" s="25" t="s">
        <v>41</v>
      </c>
      <c r="C51" s="44">
        <v>21144903.009999964</v>
      </c>
      <c r="D51" s="15">
        <v>46</v>
      </c>
      <c r="E51" s="43">
        <v>25456818.656721547</v>
      </c>
      <c r="F51" s="23">
        <v>0.83061844039246924</v>
      </c>
    </row>
    <row r="52" spans="1:6" x14ac:dyDescent="0.3">
      <c r="A52" s="27"/>
      <c r="B52" s="25" t="s">
        <v>42</v>
      </c>
      <c r="C52" s="44">
        <v>19185427.050000079</v>
      </c>
      <c r="D52" s="15">
        <v>47</v>
      </c>
      <c r="E52" s="43">
        <v>25444557.734251969</v>
      </c>
      <c r="F52" s="23">
        <v>0.75400905963375364</v>
      </c>
    </row>
    <row r="53" spans="1:6" x14ac:dyDescent="0.3">
      <c r="A53" s="27"/>
      <c r="B53" s="25" t="s">
        <v>43</v>
      </c>
      <c r="C53" s="44">
        <v>20507489.709999993</v>
      </c>
      <c r="D53" s="15">
        <v>48</v>
      </c>
      <c r="E53" s="43">
        <v>25432296.811782394</v>
      </c>
      <c r="F53" s="23">
        <v>0.80635618016612587</v>
      </c>
    </row>
    <row r="54" spans="1:6" x14ac:dyDescent="0.3">
      <c r="A54" s="47">
        <v>2022</v>
      </c>
      <c r="B54" s="22" t="s">
        <v>32</v>
      </c>
      <c r="C54" s="42">
        <v>16116507.929999987</v>
      </c>
      <c r="D54" s="15">
        <v>49</v>
      </c>
      <c r="E54" s="43">
        <v>25420035.889312815</v>
      </c>
      <c r="F54" s="23">
        <v>0.63400807143532589</v>
      </c>
    </row>
    <row r="55" spans="1:6" x14ac:dyDescent="0.3">
      <c r="A55" s="27"/>
      <c r="B55" s="25" t="s">
        <v>33</v>
      </c>
      <c r="C55" s="44">
        <v>20363081.129999988</v>
      </c>
      <c r="D55" s="15">
        <v>50</v>
      </c>
      <c r="E55" s="43">
        <v>25407774.96684324</v>
      </c>
      <c r="F55" s="23">
        <v>0.80145078254878666</v>
      </c>
    </row>
    <row r="56" spans="1:6" x14ac:dyDescent="0.3">
      <c r="A56" s="27"/>
      <c r="B56" s="25" t="s">
        <v>34</v>
      </c>
      <c r="C56" s="44">
        <v>24924310.180000007</v>
      </c>
      <c r="D56" s="15">
        <v>51</v>
      </c>
      <c r="E56" s="43">
        <v>25395514.044373661</v>
      </c>
      <c r="F56" s="23">
        <v>0.98144538978221441</v>
      </c>
    </row>
    <row r="57" spans="1:6" x14ac:dyDescent="0.3">
      <c r="A57" s="27"/>
      <c r="B57" s="25" t="s">
        <v>35</v>
      </c>
      <c r="C57" s="44">
        <v>23881278.159999978</v>
      </c>
      <c r="D57" s="15">
        <v>52</v>
      </c>
      <c r="E57" s="43">
        <v>25383253.121904086</v>
      </c>
      <c r="F57" s="23">
        <v>0.94082811392650056</v>
      </c>
    </row>
    <row r="58" spans="1:6" x14ac:dyDescent="0.3">
      <c r="A58" s="27"/>
      <c r="B58" s="25" t="s">
        <v>36</v>
      </c>
      <c r="C58" s="44">
        <v>24039242.570000023</v>
      </c>
      <c r="D58" s="15">
        <v>53</v>
      </c>
      <c r="E58" s="43">
        <v>25370992.199434511</v>
      </c>
      <c r="F58" s="23">
        <v>0.947508965397728</v>
      </c>
    </row>
    <row r="59" spans="1:6" x14ac:dyDescent="0.3">
      <c r="A59" s="27"/>
      <c r="B59" s="25" t="s">
        <v>37</v>
      </c>
      <c r="C59" s="44">
        <v>29292943.499999791</v>
      </c>
      <c r="D59" s="15">
        <v>54</v>
      </c>
      <c r="E59" s="43">
        <v>25358731.276964933</v>
      </c>
      <c r="F59" s="23">
        <v>1.1551423129203855</v>
      </c>
    </row>
    <row r="60" spans="1:6" x14ac:dyDescent="0.3">
      <c r="A60" s="27"/>
      <c r="B60" s="25" t="s">
        <v>38</v>
      </c>
      <c r="C60" s="44">
        <v>25244288.529999968</v>
      </c>
      <c r="D60" s="15">
        <v>55</v>
      </c>
      <c r="E60" s="43">
        <v>25346470.354495358</v>
      </c>
      <c r="F60" s="23">
        <v>0.99596859747861233</v>
      </c>
    </row>
    <row r="61" spans="1:6" x14ac:dyDescent="0.3">
      <c r="A61" s="27"/>
      <c r="B61" s="25" t="s">
        <v>39</v>
      </c>
      <c r="C61" s="44">
        <v>26986987.249999989</v>
      </c>
      <c r="D61" s="15">
        <v>56</v>
      </c>
      <c r="E61" s="43">
        <v>25334209.432025779</v>
      </c>
      <c r="F61" s="23">
        <v>1.0652389735076904</v>
      </c>
    </row>
    <row r="62" spans="1:6" x14ac:dyDescent="0.3">
      <c r="A62" s="27"/>
      <c r="B62" s="25" t="s">
        <v>40</v>
      </c>
      <c r="C62" s="44">
        <v>26856798.30999992</v>
      </c>
      <c r="D62" s="15">
        <v>57</v>
      </c>
      <c r="E62" s="43">
        <v>25321948.509556204</v>
      </c>
      <c r="F62" s="23">
        <v>1.0606134160593716</v>
      </c>
    </row>
    <row r="63" spans="1:6" x14ac:dyDescent="0.3">
      <c r="A63" s="27"/>
      <c r="B63" s="25" t="s">
        <v>41</v>
      </c>
      <c r="C63" s="44">
        <v>27051058.73999989</v>
      </c>
      <c r="D63" s="15">
        <v>58</v>
      </c>
      <c r="E63" s="43">
        <v>25309687.587086629</v>
      </c>
      <c r="F63" s="23">
        <v>1.0688025542362576</v>
      </c>
    </row>
    <row r="64" spans="1:6" x14ac:dyDescent="0.3">
      <c r="A64" s="27"/>
      <c r="B64" s="25" t="s">
        <v>42</v>
      </c>
      <c r="C64" s="44">
        <v>23474916.42999991</v>
      </c>
      <c r="D64" s="15">
        <v>59</v>
      </c>
      <c r="E64" s="43">
        <v>25297426.66461705</v>
      </c>
      <c r="F64" s="23">
        <v>0.92795669461644315</v>
      </c>
    </row>
    <row r="65" spans="1:6" x14ac:dyDescent="0.3">
      <c r="A65" s="30"/>
      <c r="B65" s="31" t="s">
        <v>43</v>
      </c>
      <c r="C65" s="45">
        <v>32610181.609999992</v>
      </c>
      <c r="D65" s="15">
        <v>60</v>
      </c>
      <c r="E65" s="43">
        <v>25285165.742147475</v>
      </c>
      <c r="F65" s="23">
        <v>1.2896961776937279</v>
      </c>
    </row>
  </sheetData>
  <mergeCells count="2">
    <mergeCell ref="J4:M4"/>
    <mergeCell ref="J1:M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65A2AD740E2164C85D5745D1578E122" ma:contentTypeVersion="4" ma:contentTypeDescription="Створення нового документа." ma:contentTypeScope="" ma:versionID="190f6ff60d437d728d908fa1d48c96d9">
  <xsd:schema xmlns:xsd="http://www.w3.org/2001/XMLSchema" xmlns:xs="http://www.w3.org/2001/XMLSchema" xmlns:p="http://schemas.microsoft.com/office/2006/metadata/properties" xmlns:ns2="ee2d5f90-ceb9-46f0-bdba-a1dc835e5247" targetNamespace="http://schemas.microsoft.com/office/2006/metadata/properties" ma:root="true" ma:fieldsID="c17023c7c7f7bde49b6762ec4589b147" ns2:_="">
    <xsd:import namespace="ee2d5f90-ceb9-46f0-bdba-a1dc835e5247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d5f90-ceb9-46f0-bdba-a1dc835e5247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ee2d5f90-ceb9-46f0-bdba-a1dc835e5247" xsi:nil="true"/>
  </documentManagement>
</p:properties>
</file>

<file path=customXml/itemProps1.xml><?xml version="1.0" encoding="utf-8"?>
<ds:datastoreItem xmlns:ds="http://schemas.openxmlformats.org/officeDocument/2006/customXml" ds:itemID="{018DAE10-1A66-4223-B352-1DACD3722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B1F4B-7EBD-4BC9-948A-BCED328F7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d5f90-ceb9-46f0-bdba-a1dc835e5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EC2593-F20F-4CD4-B59F-08A5C1DB4408}">
  <ds:schemaRefs>
    <ds:schemaRef ds:uri="http://schemas.microsoft.com/office/2006/metadata/properties"/>
    <ds:schemaRef ds:uri="http://schemas.microsoft.com/office/infopath/2007/PartnerControls"/>
    <ds:schemaRef ds:uri="ee2d5f90-ceb9-46f0-bdba-a1dc835e524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За допомогою графіка</vt:lpstr>
      <vt:lpstr>За допомогою функції ЛИНЕЙН</vt:lpstr>
      <vt:lpstr>За допомогою функції ТЕНДЕНЦІЯ</vt:lpstr>
      <vt:lpstr>За допомогою функції ПРЕДСКАЗ</vt:lpstr>
      <vt:lpstr>Коефіцієнт сезонності</vt:lpstr>
      <vt:lpstr>Прогноз з сезонністю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Dima</dc:creator>
  <cp:keywords/>
  <dc:description/>
  <cp:lastModifiedBy>Daniil Ernst</cp:lastModifiedBy>
  <cp:revision/>
  <dcterms:created xsi:type="dcterms:W3CDTF">2020-04-09T08:32:25Z</dcterms:created>
  <dcterms:modified xsi:type="dcterms:W3CDTF">2023-10-22T16:06:43Z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0x010100E65A2AD740E2164C85D5745D1578E122</vt:lpwstr>
  </property>
  <property fmtid="{D5CDD505-2E9C-101B-9397-08002B2CF9AE}" pid="3" name="Order">
    <vt:r8>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</Properties>
</file>